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695" windowHeight="11940"/>
  </bookViews>
  <sheets>
    <sheet name="ФІНАНСОВИЙ ПЛАН " sheetId="5" r:id="rId1"/>
    <sheet name="Лист2" sheetId="2" state="hidden" r:id="rId2"/>
  </sheets>
  <definedNames>
    <definedName name="_xlnm.Print_Area" localSheetId="0">'ФІНАНСОВИЙ ПЛАН '!$A$1:$E$47</definedName>
  </definedNames>
  <calcPr calcId="145621"/>
</workbook>
</file>

<file path=xl/calcChain.xml><?xml version="1.0" encoding="utf-8"?>
<calcChain xmlns="http://schemas.openxmlformats.org/spreadsheetml/2006/main">
  <c r="C44" i="5"/>
  <c r="M5"/>
  <c r="F5"/>
  <c r="C30"/>
  <c r="D8"/>
  <c r="D7"/>
  <c r="D20"/>
  <c r="D13"/>
  <c r="C65"/>
  <c r="C69"/>
  <c r="D65"/>
  <c r="D59"/>
  <c r="C59"/>
  <c r="C55"/>
  <c r="C54"/>
  <c r="D69"/>
  <c r="D57"/>
  <c r="D56"/>
  <c r="E70"/>
  <c r="E69"/>
  <c r="E68"/>
  <c r="E67"/>
  <c r="E66"/>
  <c r="E63"/>
  <c r="E62"/>
  <c r="E61"/>
  <c r="E60"/>
  <c r="E58"/>
  <c r="E55"/>
  <c r="D46"/>
  <c r="C46"/>
  <c r="E47"/>
  <c r="E45"/>
  <c r="E44"/>
  <c r="D43"/>
  <c r="E36"/>
  <c r="E35"/>
  <c r="E34"/>
  <c r="E33"/>
  <c r="E32"/>
  <c r="E29"/>
  <c r="E28"/>
  <c r="E27"/>
  <c r="E26"/>
  <c r="E25"/>
  <c r="E24"/>
  <c r="E17"/>
  <c r="E12"/>
  <c r="E11"/>
  <c r="E10"/>
  <c r="E57"/>
  <c r="E56"/>
  <c r="D54"/>
  <c r="F54"/>
  <c r="E6"/>
  <c r="E9"/>
  <c r="E7"/>
  <c r="E18"/>
  <c r="E31"/>
  <c r="E64"/>
  <c r="E21"/>
  <c r="E22"/>
  <c r="E23"/>
  <c r="D30"/>
  <c r="E30"/>
  <c r="E8"/>
  <c r="C5"/>
  <c r="E14"/>
  <c r="E15"/>
  <c r="E16"/>
  <c r="D5"/>
  <c r="E5"/>
  <c r="E19"/>
  <c r="C20"/>
  <c r="E20"/>
  <c r="E46"/>
  <c r="C43"/>
  <c r="E43"/>
  <c r="E54"/>
  <c r="E65"/>
  <c r="E59"/>
  <c r="C13"/>
  <c r="E13"/>
  <c r="H9" i="2"/>
  <c r="H8"/>
  <c r="H7"/>
  <c r="H6"/>
  <c r="H5"/>
  <c r="G9"/>
  <c r="G8"/>
  <c r="G7"/>
  <c r="G6"/>
  <c r="G5"/>
  <c r="F4"/>
  <c r="D4"/>
  <c r="H4"/>
  <c r="C4"/>
  <c r="G4"/>
  <c r="E4"/>
</calcChain>
</file>

<file path=xl/sharedStrings.xml><?xml version="1.0" encoding="utf-8"?>
<sst xmlns="http://schemas.openxmlformats.org/spreadsheetml/2006/main" count="92" uniqueCount="55">
  <si>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</si>
  <si>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</si>
  <si>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</si>
  <si>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</si>
  <si>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</si>
  <si>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Нарахування на зарплату</t>
  </si>
  <si>
    <t>Харчування дітей-сиріт</t>
  </si>
  <si>
    <t>Оплата послуг(крім комунальних)</t>
  </si>
  <si>
    <t>Відрядження</t>
  </si>
  <si>
    <t>Оплата теплопостачання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</si>
  <si>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</si>
  <si>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</si>
  <si>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</si>
  <si>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Стипендія</t>
  </si>
  <si>
    <t>Капітальні видатки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</si>
  <si>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</si>
  <si>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</si>
  <si>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</si>
  <si>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</si>
  <si>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Придбання обладнання</t>
  </si>
  <si>
    <t>Кап.рем.інш.об.</t>
  </si>
  <si>
    <t>Оплата інш.ком.послуг</t>
  </si>
  <si>
    <t>% зменьшення порівняно с 2018  роком</t>
  </si>
  <si>
    <t>Кап.рем.житл.фонду</t>
  </si>
  <si>
    <t>Поточні видатки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</si>
  <si>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</si>
  <si>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</si>
  <si>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</si>
  <si>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 xml:space="preserve">Оплата водопост. і водовідведення  </t>
  </si>
  <si>
    <t>тис. грн</t>
  </si>
  <si>
    <t>Показники</t>
  </si>
  <si>
    <t>Код</t>
  </si>
  <si>
    <t>Усього на рік</t>
  </si>
  <si>
    <t>Разом</t>
  </si>
  <si>
    <t>Загальний фонд</t>
  </si>
  <si>
    <t>Спеціальний фонд</t>
  </si>
  <si>
    <t>НАДХОДЖЕННЯ - усього</t>
  </si>
  <si>
    <t>Надходження коштів із загального фонду бюджету</t>
  </si>
  <si>
    <t>Надходження коштів із спеціального фонду бюджету, у т.ч.</t>
  </si>
  <si>
    <t xml:space="preserve"> надходження від плати за послуги, що надаються бюджетними установами згідно із законодавством</t>
  </si>
  <si>
    <t>у т. ч. 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</si>
  <si>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</si>
  <si>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</si>
  <si>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нерухомого)</t>
  </si>
  <si>
    <t>Інші поточні видатки</t>
  </si>
  <si>
    <t>Капітальний ремонт</t>
  </si>
  <si>
    <t>Реконструкція житлового фонду</t>
  </si>
  <si>
    <t>Реконструкція інших об'єктів</t>
  </si>
  <si>
    <t>Предмети, матеріали, обладнання та інвентар</t>
  </si>
  <si>
    <t>ФІНАНСОВИЙ ПЛАН (КОШТОРИС) ДОХОДІВ І ВИДАТКІВ КПКВ 2201190             НУ "Запорізька політехніка" на 2022 рік</t>
  </si>
  <si>
    <t>ФІНАНСОВИЙ ПЛАН (КОШТОРИС) ДОХОДІВ І ВИДАТКІВ КПКВ 2201040             НУ "Запорізька політехніка" на 2022 рік</t>
  </si>
  <si>
    <t>Оплата комунальних послуг,  у т.ч.</t>
  </si>
  <si>
    <t>Оплата комунальних послуг,   у т.ч.</t>
  </si>
  <si>
    <t>ФІНАНСОВИЙ ПЛАН (КОШТОРИС) ДОХОДІВ І ВИДАТКІВ КПКВ 2201160             НУ "Запорізька політехніка" на 2022 рік</t>
  </si>
  <si>
    <t>Інші виплати населенню</t>
  </si>
</sst>
</file>

<file path=xl/styles.xml><?xml version="1.0" encoding="utf-8"?>
<styleSheet xmlns="http://schemas.openxmlformats.org/spreadsheetml/2006/main">
  <numFmts count="7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0_р_."/>
    <numFmt numFmtId="168" formatCode="#,##0.000_р_."/>
    <numFmt numFmtId="169" formatCode="#,##0.000"/>
  </numFmts>
  <fonts count="23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14"/>
      <name val="Calibri"/>
      <family val="2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u/>
      <sz val="26"/>
      <name val="Times New Roman"/>
      <family val="1"/>
      <charset val="204"/>
    </font>
    <font>
      <u/>
      <sz val="14"/>
      <name val="Calibri"/>
      <family val="2"/>
      <charset val="204"/>
    </font>
    <font>
      <b/>
      <sz val="20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 wrapText="1"/>
    </xf>
    <xf numFmtId="9" fontId="1" fillId="2" borderId="6" xfId="1" applyFont="1" applyFill="1" applyBorder="1" applyAlignment="1">
      <alignment vertical="center" wrapText="1"/>
    </xf>
    <xf numFmtId="166" fontId="8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9" fontId="1" fillId="0" borderId="8" xfId="1" applyFont="1" applyBorder="1" applyAlignment="1">
      <alignment vertical="center" wrapText="1"/>
    </xf>
    <xf numFmtId="10" fontId="1" fillId="0" borderId="8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1" applyFont="1" applyBorder="1" applyAlignment="1">
      <alignment vertical="center" wrapText="1"/>
    </xf>
    <xf numFmtId="10" fontId="1" fillId="0" borderId="9" xfId="1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1" applyFont="1" applyBorder="1" applyAlignment="1">
      <alignment vertical="center" wrapText="1"/>
    </xf>
    <xf numFmtId="10" fontId="1" fillId="0" borderId="10" xfId="1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1" fillId="2" borderId="3" xfId="1" applyNumberFormat="1" applyFont="1" applyFill="1" applyBorder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7" fontId="5" fillId="3" borderId="14" xfId="0" applyNumberFormat="1" applyFont="1" applyFill="1" applyBorder="1" applyAlignment="1">
      <alignment horizontal="center" vertical="center" wrapText="1"/>
    </xf>
    <xf numFmtId="167" fontId="5" fillId="3" borderId="14" xfId="0" applyNumberFormat="1" applyFont="1" applyFill="1" applyBorder="1" applyAlignment="1">
      <alignment vertical="center" wrapText="1"/>
    </xf>
    <xf numFmtId="9" fontId="14" fillId="0" borderId="0" xfId="1" applyFont="1"/>
    <xf numFmtId="0" fontId="15" fillId="0" borderId="0" xfId="0" applyFont="1"/>
    <xf numFmtId="166" fontId="15" fillId="0" borderId="0" xfId="0" applyNumberFormat="1" applyFont="1" applyAlignment="1">
      <alignment wrapText="1"/>
    </xf>
    <xf numFmtId="9" fontId="15" fillId="0" borderId="0" xfId="1" applyFont="1"/>
    <xf numFmtId="0" fontId="2" fillId="0" borderId="0" xfId="0" applyFont="1" applyAlignment="1">
      <alignment horizontal="center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5" fillId="3" borderId="17" xfId="0" applyFont="1" applyFill="1" applyBorder="1"/>
    <xf numFmtId="0" fontId="7" fillId="3" borderId="15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0" xfId="0" applyFont="1"/>
    <xf numFmtId="0" fontId="8" fillId="4" borderId="15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16" fillId="4" borderId="17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/>
    </xf>
    <xf numFmtId="168" fontId="8" fillId="4" borderId="21" xfId="0" applyNumberFormat="1" applyFont="1" applyFill="1" applyBorder="1" applyAlignment="1">
      <alignment horizontal="right" wrapText="1"/>
    </xf>
    <xf numFmtId="168" fontId="8" fillId="4" borderId="22" xfId="0" applyNumberFormat="1" applyFont="1" applyFill="1" applyBorder="1" applyAlignment="1">
      <alignment horizontal="right" wrapText="1"/>
    </xf>
    <xf numFmtId="168" fontId="7" fillId="3" borderId="8" xfId="0" applyNumberFormat="1" applyFont="1" applyFill="1" applyBorder="1" applyAlignment="1">
      <alignment horizontal="right" wrapText="1"/>
    </xf>
    <xf numFmtId="168" fontId="7" fillId="3" borderId="22" xfId="0" applyNumberFormat="1" applyFont="1" applyFill="1" applyBorder="1" applyAlignment="1">
      <alignment horizontal="right" wrapText="1"/>
    </xf>
    <xf numFmtId="168" fontId="8" fillId="4" borderId="8" xfId="0" applyNumberFormat="1" applyFont="1" applyFill="1" applyBorder="1" applyAlignment="1">
      <alignment horizontal="right" wrapText="1"/>
    </xf>
    <xf numFmtId="168" fontId="7" fillId="3" borderId="23" xfId="0" applyNumberFormat="1" applyFont="1" applyFill="1" applyBorder="1" applyAlignment="1">
      <alignment horizontal="right" wrapText="1"/>
    </xf>
    <xf numFmtId="168" fontId="7" fillId="3" borderId="24" xfId="0" applyNumberFormat="1" applyFont="1" applyFill="1" applyBorder="1" applyAlignment="1">
      <alignment horizontal="right" wrapText="1"/>
    </xf>
    <xf numFmtId="168" fontId="7" fillId="3" borderId="25" xfId="0" applyNumberFormat="1" applyFont="1" applyFill="1" applyBorder="1" applyAlignment="1">
      <alignment horizontal="right" wrapText="1"/>
    </xf>
    <xf numFmtId="168" fontId="8" fillId="4" borderId="24" xfId="0" applyNumberFormat="1" applyFont="1" applyFill="1" applyBorder="1" applyAlignment="1">
      <alignment horizontal="right" wrapText="1"/>
    </xf>
    <xf numFmtId="168" fontId="5" fillId="3" borderId="8" xfId="0" applyNumberFormat="1" applyFont="1" applyFill="1" applyBorder="1" applyAlignment="1">
      <alignment horizontal="right" wrapText="1"/>
    </xf>
    <xf numFmtId="169" fontId="12" fillId="0" borderId="0" xfId="0" applyNumberFormat="1" applyFont="1" applyAlignment="1">
      <alignment horizontal="center"/>
    </xf>
    <xf numFmtId="169" fontId="12" fillId="0" borderId="0" xfId="0" applyNumberFormat="1" applyFont="1"/>
    <xf numFmtId="0" fontId="14" fillId="0" borderId="0" xfId="0" applyFont="1" applyFill="1"/>
    <xf numFmtId="166" fontId="14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167" fontId="5" fillId="0" borderId="14" xfId="0" applyNumberFormat="1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168" fontId="8" fillId="0" borderId="21" xfId="0" applyNumberFormat="1" applyFont="1" applyFill="1" applyBorder="1" applyAlignment="1">
      <alignment horizontal="right" wrapText="1"/>
    </xf>
    <xf numFmtId="168" fontId="8" fillId="0" borderId="22" xfId="0" applyNumberFormat="1" applyFont="1" applyFill="1" applyBorder="1" applyAlignment="1">
      <alignment horizontal="right" wrapText="1"/>
    </xf>
    <xf numFmtId="0" fontId="7" fillId="0" borderId="17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168" fontId="7" fillId="0" borderId="8" xfId="0" applyNumberFormat="1" applyFont="1" applyFill="1" applyBorder="1" applyAlignment="1">
      <alignment horizontal="right" wrapText="1"/>
    </xf>
    <xf numFmtId="168" fontId="7" fillId="0" borderId="22" xfId="0" applyNumberFormat="1" applyFont="1" applyFill="1" applyBorder="1" applyAlignment="1">
      <alignment horizontal="right" wrapText="1"/>
    </xf>
    <xf numFmtId="0" fontId="7" fillId="0" borderId="15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168" fontId="8" fillId="0" borderId="8" xfId="0" applyNumberFormat="1" applyFont="1" applyFill="1" applyBorder="1" applyAlignment="1">
      <alignment horizontal="right" wrapText="1"/>
    </xf>
    <xf numFmtId="0" fontId="7" fillId="0" borderId="15" xfId="0" applyFont="1" applyFill="1" applyBorder="1" applyAlignment="1">
      <alignment horizontal="center" vertical="center" wrapText="1"/>
    </xf>
    <xf numFmtId="168" fontId="7" fillId="0" borderId="23" xfId="0" applyNumberFormat="1" applyFont="1" applyFill="1" applyBorder="1" applyAlignment="1">
      <alignment horizontal="right" wrapText="1"/>
    </xf>
    <xf numFmtId="0" fontId="7" fillId="0" borderId="16" xfId="0" applyFont="1" applyFill="1" applyBorder="1" applyAlignment="1">
      <alignment horizontal="center" vertical="center" wrapText="1"/>
    </xf>
    <xf numFmtId="168" fontId="7" fillId="0" borderId="24" xfId="0" applyNumberFormat="1" applyFont="1" applyFill="1" applyBorder="1" applyAlignment="1">
      <alignment horizontal="right" wrapText="1"/>
    </xf>
    <xf numFmtId="0" fontId="7" fillId="0" borderId="18" xfId="0" applyFont="1" applyFill="1" applyBorder="1" applyAlignment="1">
      <alignment vertical="center" wrapText="1"/>
    </xf>
    <xf numFmtId="168" fontId="7" fillId="0" borderId="25" xfId="0" applyNumberFormat="1" applyFont="1" applyFill="1" applyBorder="1" applyAlignment="1">
      <alignment horizontal="right" wrapText="1"/>
    </xf>
    <xf numFmtId="0" fontId="8" fillId="0" borderId="15" xfId="0" applyFont="1" applyFill="1" applyBorder="1" applyAlignment="1">
      <alignment horizontal="center" vertical="center" wrapText="1"/>
    </xf>
    <xf numFmtId="168" fontId="8" fillId="0" borderId="24" xfId="0" applyNumberFormat="1" applyFont="1" applyFill="1" applyBorder="1" applyAlignment="1">
      <alignment horizontal="right" wrapText="1"/>
    </xf>
    <xf numFmtId="0" fontId="5" fillId="0" borderId="17" xfId="0" applyFont="1" applyFill="1" applyBorder="1"/>
    <xf numFmtId="0" fontId="7" fillId="0" borderId="15" xfId="0" applyFont="1" applyFill="1" applyBorder="1" applyAlignment="1">
      <alignment horizontal="center" vertical="center"/>
    </xf>
    <xf numFmtId="168" fontId="5" fillId="0" borderId="8" xfId="0" applyNumberFormat="1" applyFont="1" applyFill="1" applyBorder="1" applyAlignment="1">
      <alignment horizontal="right" wrapText="1"/>
    </xf>
    <xf numFmtId="0" fontId="5" fillId="0" borderId="33" xfId="0" applyFont="1" applyFill="1" applyBorder="1"/>
    <xf numFmtId="0" fontId="7" fillId="0" borderId="34" xfId="0" applyFont="1" applyFill="1" applyBorder="1" applyAlignment="1">
      <alignment horizontal="center" vertical="center"/>
    </xf>
    <xf numFmtId="168" fontId="7" fillId="0" borderId="10" xfId="0" applyNumberFormat="1" applyFont="1" applyFill="1" applyBorder="1" applyAlignment="1">
      <alignment horizontal="right" wrapText="1"/>
    </xf>
    <xf numFmtId="168" fontId="5" fillId="0" borderId="35" xfId="0" applyNumberFormat="1" applyFont="1" applyFill="1" applyBorder="1" applyAlignment="1">
      <alignment horizontal="right" wrapText="1"/>
    </xf>
    <xf numFmtId="168" fontId="7" fillId="0" borderId="36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center" wrapText="1"/>
    </xf>
    <xf numFmtId="9" fontId="14" fillId="0" borderId="0" xfId="1" applyFont="1" applyFill="1"/>
    <xf numFmtId="0" fontId="16" fillId="0" borderId="20" xfId="0" applyFont="1" applyFill="1" applyBorder="1" applyAlignment="1">
      <alignment vertical="center" wrapText="1"/>
    </xf>
    <xf numFmtId="168" fontId="21" fillId="0" borderId="21" xfId="0" applyNumberFormat="1" applyFont="1" applyFill="1" applyBorder="1" applyAlignment="1">
      <alignment horizontal="right" wrapText="1"/>
    </xf>
    <xf numFmtId="168" fontId="21" fillId="0" borderId="22" xfId="0" applyNumberFormat="1" applyFont="1" applyFill="1" applyBorder="1" applyAlignment="1">
      <alignment horizontal="right" wrapText="1"/>
    </xf>
    <xf numFmtId="0" fontId="19" fillId="0" borderId="17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168" fontId="22" fillId="0" borderId="8" xfId="0" applyNumberFormat="1" applyFont="1" applyFill="1" applyBorder="1" applyAlignment="1">
      <alignment horizontal="right" wrapText="1"/>
    </xf>
    <xf numFmtId="168" fontId="22" fillId="0" borderId="22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vertical="center" wrapText="1"/>
    </xf>
    <xf numFmtId="168" fontId="21" fillId="0" borderId="8" xfId="0" applyNumberFormat="1" applyFont="1" applyFill="1" applyBorder="1" applyAlignment="1">
      <alignment horizontal="right" wrapText="1"/>
    </xf>
    <xf numFmtId="0" fontId="7" fillId="0" borderId="33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67" fontId="5" fillId="0" borderId="29" xfId="0" applyNumberFormat="1" applyFont="1" applyFill="1" applyBorder="1" applyAlignment="1">
      <alignment horizontal="center" vertical="center" wrapText="1"/>
    </xf>
    <xf numFmtId="167" fontId="5" fillId="0" borderId="30" xfId="0" applyNumberFormat="1" applyFont="1" applyFill="1" applyBorder="1" applyAlignment="1">
      <alignment horizontal="center" vertical="center" wrapText="1"/>
    </xf>
    <xf numFmtId="167" fontId="5" fillId="0" borderId="31" xfId="0" applyNumberFormat="1" applyFont="1" applyFill="1" applyBorder="1" applyAlignment="1">
      <alignment horizontal="center" vertical="center" wrapText="1"/>
    </xf>
    <xf numFmtId="167" fontId="5" fillId="0" borderId="3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67" fontId="5" fillId="3" borderId="29" xfId="0" applyNumberFormat="1" applyFont="1" applyFill="1" applyBorder="1" applyAlignment="1">
      <alignment horizontal="center" vertical="center" wrapText="1"/>
    </xf>
    <xf numFmtId="167" fontId="5" fillId="3" borderId="30" xfId="0" applyNumberFormat="1" applyFont="1" applyFill="1" applyBorder="1" applyAlignment="1">
      <alignment horizontal="center" vertical="center" wrapText="1"/>
    </xf>
    <xf numFmtId="167" fontId="5" fillId="3" borderId="31" xfId="0" applyNumberFormat="1" applyFont="1" applyFill="1" applyBorder="1" applyAlignment="1">
      <alignment horizontal="center" vertical="center" wrapText="1"/>
    </xf>
    <xf numFmtId="167" fontId="5" fillId="3" borderId="3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26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tabSelected="1" zoomScaleSheetLayoutView="90" workbookViewId="0">
      <selection activeCell="R9" sqref="R9"/>
    </sheetView>
  </sheetViews>
  <sheetFormatPr defaultRowHeight="18.75"/>
  <cols>
    <col min="1" max="1" width="64.7109375" style="37" customWidth="1"/>
    <col min="2" max="2" width="16.5703125" style="37" customWidth="1"/>
    <col min="3" max="3" width="18.5703125" style="31" customWidth="1"/>
    <col min="4" max="4" width="18.28515625" style="38" customWidth="1"/>
    <col min="5" max="5" width="17.140625" style="39" customWidth="1"/>
    <col min="6" max="6" width="35.42578125" style="40" hidden="1" customWidth="1"/>
    <col min="7" max="7" width="13.140625" style="40" hidden="1" customWidth="1"/>
    <col min="8" max="8" width="11.85546875" style="37" hidden="1" customWidth="1"/>
    <col min="9" max="12" width="0" style="37" hidden="1" customWidth="1"/>
    <col min="13" max="13" width="19" style="37" hidden="1" customWidth="1"/>
    <col min="14" max="14" width="14.5703125" style="37" customWidth="1"/>
    <col min="15" max="16384" width="9.140625" style="37"/>
  </cols>
  <sheetData>
    <row r="1" spans="1:13" s="30" customFormat="1" ht="52.5" customHeight="1">
      <c r="A1" s="116" t="s">
        <v>53</v>
      </c>
      <c r="B1" s="116"/>
      <c r="C1" s="116"/>
      <c r="D1" s="116"/>
      <c r="E1" s="116"/>
      <c r="F1" s="29"/>
      <c r="G1" s="29"/>
    </row>
    <row r="2" spans="1:13" s="30" customFormat="1" ht="19.5" thickBot="1">
      <c r="A2" s="69"/>
      <c r="B2" s="69"/>
      <c r="C2" s="70"/>
      <c r="D2" s="70"/>
      <c r="E2" s="71" t="s">
        <v>29</v>
      </c>
      <c r="F2" s="29"/>
      <c r="G2" s="29"/>
    </row>
    <row r="3" spans="1:13" s="33" customFormat="1" ht="19.5" thickBot="1">
      <c r="A3" s="117" t="s">
        <v>30</v>
      </c>
      <c r="B3" s="119" t="s">
        <v>31</v>
      </c>
      <c r="C3" s="121" t="s">
        <v>32</v>
      </c>
      <c r="D3" s="122"/>
      <c r="E3" s="123" t="s">
        <v>33</v>
      </c>
      <c r="F3" s="29"/>
      <c r="G3" s="29"/>
    </row>
    <row r="4" spans="1:13" s="33" customFormat="1" ht="36" customHeight="1" thickBot="1">
      <c r="A4" s="118"/>
      <c r="B4" s="120"/>
      <c r="C4" s="72" t="s">
        <v>34</v>
      </c>
      <c r="D4" s="73" t="s">
        <v>35</v>
      </c>
      <c r="E4" s="124"/>
      <c r="F4" s="29"/>
      <c r="G4" s="29"/>
    </row>
    <row r="5" spans="1:13" s="51" customFormat="1" ht="37.5" customHeight="1">
      <c r="A5" s="74" t="s">
        <v>36</v>
      </c>
      <c r="B5" s="75"/>
      <c r="C5" s="76">
        <f>C6</f>
        <v>209412.2</v>
      </c>
      <c r="D5" s="76">
        <f>D7</f>
        <v>82200</v>
      </c>
      <c r="E5" s="77">
        <f>C5+D5</f>
        <v>291612.2</v>
      </c>
      <c r="F5" s="67">
        <f>D5-D13-D30</f>
        <v>0</v>
      </c>
      <c r="G5" s="50"/>
      <c r="M5" s="68">
        <f>C5-C13</f>
        <v>0</v>
      </c>
    </row>
    <row r="6" spans="1:13" s="30" customFormat="1" ht="37.5">
      <c r="A6" s="78" t="s">
        <v>37</v>
      </c>
      <c r="B6" s="79"/>
      <c r="C6" s="80">
        <v>209412.2</v>
      </c>
      <c r="D6" s="80"/>
      <c r="E6" s="81">
        <f t="shared" ref="E6:E13" si="0">C6+D6</f>
        <v>209412.2</v>
      </c>
      <c r="F6" s="29"/>
      <c r="G6" s="29"/>
    </row>
    <row r="7" spans="1:13" s="30" customFormat="1" ht="37.5">
      <c r="A7" s="78" t="s">
        <v>38</v>
      </c>
      <c r="B7" s="79"/>
      <c r="C7" s="80"/>
      <c r="D7" s="80">
        <f>D8</f>
        <v>82200</v>
      </c>
      <c r="E7" s="81">
        <f t="shared" si="0"/>
        <v>82200</v>
      </c>
      <c r="F7" s="29"/>
      <c r="G7" s="29"/>
    </row>
    <row r="8" spans="1:13" s="30" customFormat="1" ht="56.25">
      <c r="A8" s="78" t="s">
        <v>39</v>
      </c>
      <c r="B8" s="82">
        <v>25010000</v>
      </c>
      <c r="C8" s="80"/>
      <c r="D8" s="80">
        <f>D9+D10+D11+D12</f>
        <v>82200</v>
      </c>
      <c r="E8" s="81">
        <f t="shared" si="0"/>
        <v>82200</v>
      </c>
      <c r="F8" s="29"/>
      <c r="G8" s="29"/>
    </row>
    <row r="9" spans="1:13" s="30" customFormat="1" ht="56.25">
      <c r="A9" s="78" t="s">
        <v>40</v>
      </c>
      <c r="B9" s="82">
        <v>25010100</v>
      </c>
      <c r="C9" s="80"/>
      <c r="D9" s="80">
        <v>70000</v>
      </c>
      <c r="E9" s="81">
        <f t="shared" si="0"/>
        <v>70000</v>
      </c>
      <c r="F9" s="29"/>
      <c r="G9" s="29"/>
    </row>
    <row r="10" spans="1:13" s="30" customFormat="1" ht="37.5">
      <c r="A10" s="78" t="s">
        <v>41</v>
      </c>
      <c r="B10" s="82">
        <v>25010200</v>
      </c>
      <c r="C10" s="80"/>
      <c r="D10" s="80">
        <v>11850</v>
      </c>
      <c r="E10" s="81">
        <f t="shared" si="0"/>
        <v>11850</v>
      </c>
      <c r="F10" s="29"/>
      <c r="G10" s="29"/>
    </row>
    <row r="11" spans="1:13" s="30" customFormat="1">
      <c r="A11" s="78" t="s">
        <v>42</v>
      </c>
      <c r="B11" s="82">
        <v>25010300</v>
      </c>
      <c r="C11" s="80"/>
      <c r="D11" s="80">
        <v>300</v>
      </c>
      <c r="E11" s="81">
        <f t="shared" si="0"/>
        <v>300</v>
      </c>
      <c r="F11" s="29"/>
      <c r="G11" s="29"/>
    </row>
    <row r="12" spans="1:13" s="30" customFormat="1" ht="37.5">
      <c r="A12" s="78" t="s">
        <v>43</v>
      </c>
      <c r="B12" s="82">
        <v>25010400</v>
      </c>
      <c r="C12" s="80"/>
      <c r="D12" s="80">
        <v>50</v>
      </c>
      <c r="E12" s="81">
        <f t="shared" si="0"/>
        <v>50</v>
      </c>
      <c r="F12" s="29"/>
      <c r="G12" s="29"/>
    </row>
    <row r="13" spans="1:13" s="51" customFormat="1" ht="31.5" customHeight="1">
      <c r="A13" s="83" t="s">
        <v>24</v>
      </c>
      <c r="B13" s="84"/>
      <c r="C13" s="85">
        <f>C14+C15+C16+C17+C18+C20+C26+C27+C28+C29</f>
        <v>209412.19999999998</v>
      </c>
      <c r="D13" s="85">
        <f>D14+D15+D16+D17+D18+D19+D20+D26+D27+D28+D29</f>
        <v>79500</v>
      </c>
      <c r="E13" s="77">
        <f t="shared" si="0"/>
        <v>288912.19999999995</v>
      </c>
      <c r="F13" s="50"/>
      <c r="G13" s="50"/>
    </row>
    <row r="14" spans="1:13" s="30" customFormat="1">
      <c r="A14" s="78" t="s">
        <v>4</v>
      </c>
      <c r="B14" s="86">
        <v>2111</v>
      </c>
      <c r="C14" s="80">
        <v>163969.29999999999</v>
      </c>
      <c r="D14" s="80">
        <v>53582.014999999999</v>
      </c>
      <c r="E14" s="87">
        <f t="shared" ref="E14:E22" si="1">C14+D14</f>
        <v>217551.315</v>
      </c>
      <c r="F14" s="29"/>
      <c r="G14" s="29"/>
    </row>
    <row r="15" spans="1:13" s="30" customFormat="1">
      <c r="A15" s="78" t="s">
        <v>5</v>
      </c>
      <c r="B15" s="86">
        <v>2120</v>
      </c>
      <c r="C15" s="80">
        <v>36073.1</v>
      </c>
      <c r="D15" s="80">
        <v>11787.967000000001</v>
      </c>
      <c r="E15" s="87">
        <f t="shared" si="1"/>
        <v>47861.066999999995</v>
      </c>
      <c r="F15" s="29"/>
      <c r="G15" s="29"/>
    </row>
    <row r="16" spans="1:13" s="30" customFormat="1">
      <c r="A16" s="78" t="s">
        <v>48</v>
      </c>
      <c r="B16" s="86">
        <v>2210</v>
      </c>
      <c r="C16" s="80">
        <v>77.599999999999994</v>
      </c>
      <c r="D16" s="80">
        <v>270</v>
      </c>
      <c r="E16" s="87">
        <f t="shared" si="1"/>
        <v>347.6</v>
      </c>
      <c r="F16" s="29"/>
      <c r="G16" s="29"/>
    </row>
    <row r="17" spans="1:7" s="30" customFormat="1">
      <c r="A17" s="78" t="s">
        <v>6</v>
      </c>
      <c r="B17" s="86">
        <v>2230</v>
      </c>
      <c r="C17" s="80">
        <v>3826.8</v>
      </c>
      <c r="D17" s="80"/>
      <c r="E17" s="87">
        <f t="shared" si="1"/>
        <v>3826.8</v>
      </c>
      <c r="F17" s="29"/>
      <c r="G17" s="29"/>
    </row>
    <row r="18" spans="1:7" s="30" customFormat="1">
      <c r="A18" s="78" t="s">
        <v>7</v>
      </c>
      <c r="B18" s="88">
        <v>2240</v>
      </c>
      <c r="C18" s="80"/>
      <c r="D18" s="80">
        <v>360</v>
      </c>
      <c r="E18" s="89">
        <f t="shared" si="1"/>
        <v>360</v>
      </c>
      <c r="F18" s="29"/>
      <c r="G18" s="29"/>
    </row>
    <row r="19" spans="1:7" s="30" customFormat="1">
      <c r="A19" s="90" t="s">
        <v>8</v>
      </c>
      <c r="B19" s="88">
        <v>2250</v>
      </c>
      <c r="C19" s="91"/>
      <c r="D19" s="91">
        <v>20</v>
      </c>
      <c r="E19" s="89">
        <f t="shared" si="1"/>
        <v>20</v>
      </c>
      <c r="F19" s="29"/>
      <c r="G19" s="29"/>
    </row>
    <row r="20" spans="1:7" s="30" customFormat="1" ht="36.75" customHeight="1">
      <c r="A20" s="78" t="s">
        <v>51</v>
      </c>
      <c r="B20" s="86">
        <v>2270</v>
      </c>
      <c r="C20" s="80">
        <f>C21+C22+C23+C24+C25</f>
        <v>4171</v>
      </c>
      <c r="D20" s="80">
        <f>D21+D22+D23+D24+D25</f>
        <v>13360.018000000002</v>
      </c>
      <c r="E20" s="89">
        <f t="shared" si="1"/>
        <v>17531.018000000004</v>
      </c>
      <c r="F20" s="29"/>
      <c r="G20" s="29"/>
    </row>
    <row r="21" spans="1:7" s="30" customFormat="1">
      <c r="A21" s="78" t="s">
        <v>9</v>
      </c>
      <c r="B21" s="86">
        <v>2271</v>
      </c>
      <c r="C21" s="80">
        <v>1590.4949999999999</v>
      </c>
      <c r="D21" s="80">
        <v>6560.0190000000002</v>
      </c>
      <c r="E21" s="89">
        <f t="shared" si="1"/>
        <v>8150.5140000000001</v>
      </c>
      <c r="F21" s="29"/>
      <c r="G21" s="29"/>
    </row>
    <row r="22" spans="1:7" s="30" customFormat="1">
      <c r="A22" s="78" t="s">
        <v>28</v>
      </c>
      <c r="B22" s="86">
        <v>2272</v>
      </c>
      <c r="C22" s="80">
        <v>260</v>
      </c>
      <c r="D22" s="80">
        <v>2520.7719999999999</v>
      </c>
      <c r="E22" s="89">
        <f t="shared" si="1"/>
        <v>2780.7719999999999</v>
      </c>
      <c r="F22" s="29"/>
      <c r="G22" s="29"/>
    </row>
    <row r="23" spans="1:7" s="30" customFormat="1">
      <c r="A23" s="78" t="s">
        <v>10</v>
      </c>
      <c r="B23" s="86">
        <v>2273</v>
      </c>
      <c r="C23" s="80">
        <v>2138.5050000000001</v>
      </c>
      <c r="D23" s="80">
        <v>3927.28</v>
      </c>
      <c r="E23" s="89">
        <f t="shared" ref="E23:E36" si="2">C23+D23</f>
        <v>6065.7849999999999</v>
      </c>
      <c r="F23" s="29"/>
      <c r="G23" s="29"/>
    </row>
    <row r="24" spans="1:7" s="30" customFormat="1">
      <c r="A24" s="78" t="s">
        <v>11</v>
      </c>
      <c r="B24" s="86">
        <v>2274</v>
      </c>
      <c r="C24" s="80">
        <v>98</v>
      </c>
      <c r="D24" s="80">
        <v>109.636</v>
      </c>
      <c r="E24" s="89">
        <f t="shared" si="2"/>
        <v>207.636</v>
      </c>
      <c r="F24" s="29"/>
      <c r="G24" s="29"/>
    </row>
    <row r="25" spans="1:7" s="30" customFormat="1">
      <c r="A25" s="78" t="s">
        <v>21</v>
      </c>
      <c r="B25" s="86">
        <v>2275</v>
      </c>
      <c r="C25" s="80">
        <v>84</v>
      </c>
      <c r="D25" s="80">
        <v>242.31100000000001</v>
      </c>
      <c r="E25" s="89">
        <f t="shared" si="2"/>
        <v>326.31100000000004</v>
      </c>
      <c r="F25" s="29"/>
      <c r="G25" s="29"/>
    </row>
    <row r="26" spans="1:7" s="30" customFormat="1" ht="37.5">
      <c r="A26" s="78" t="s">
        <v>12</v>
      </c>
      <c r="B26" s="86">
        <v>2282</v>
      </c>
      <c r="C26" s="80"/>
      <c r="D26" s="80"/>
      <c r="E26" s="89">
        <f t="shared" si="2"/>
        <v>0</v>
      </c>
      <c r="F26" s="29"/>
      <c r="G26" s="29"/>
    </row>
    <row r="27" spans="1:7" s="30" customFormat="1">
      <c r="A27" s="78" t="s">
        <v>13</v>
      </c>
      <c r="B27" s="86">
        <v>2720</v>
      </c>
      <c r="C27" s="80"/>
      <c r="D27" s="80"/>
      <c r="E27" s="89">
        <f t="shared" si="2"/>
        <v>0</v>
      </c>
      <c r="F27" s="29"/>
      <c r="G27" s="29"/>
    </row>
    <row r="28" spans="1:7" s="30" customFormat="1">
      <c r="A28" s="78" t="s">
        <v>54</v>
      </c>
      <c r="B28" s="86">
        <v>2730</v>
      </c>
      <c r="C28" s="80">
        <v>1294.4000000000001</v>
      </c>
      <c r="D28" s="80"/>
      <c r="E28" s="89">
        <f t="shared" si="2"/>
        <v>1294.4000000000001</v>
      </c>
      <c r="F28" s="29"/>
      <c r="G28" s="29"/>
    </row>
    <row r="29" spans="1:7" s="30" customFormat="1">
      <c r="A29" s="78" t="s">
        <v>44</v>
      </c>
      <c r="B29" s="86">
        <v>2800</v>
      </c>
      <c r="C29" s="80"/>
      <c r="D29" s="80">
        <v>120</v>
      </c>
      <c r="E29" s="89">
        <f t="shared" si="2"/>
        <v>120</v>
      </c>
      <c r="F29" s="29"/>
      <c r="G29" s="29"/>
    </row>
    <row r="30" spans="1:7" s="51" customFormat="1" ht="34.5">
      <c r="A30" s="83" t="s">
        <v>14</v>
      </c>
      <c r="B30" s="92"/>
      <c r="C30" s="85">
        <f>C31+C32+C33+C34+C35+C36</f>
        <v>0</v>
      </c>
      <c r="D30" s="85">
        <f>D31+D32+D33+D34+D35+D36</f>
        <v>2700</v>
      </c>
      <c r="E30" s="93">
        <f t="shared" si="2"/>
        <v>2700</v>
      </c>
      <c r="F30" s="50"/>
      <c r="G30" s="50"/>
    </row>
    <row r="31" spans="1:7" s="30" customFormat="1">
      <c r="A31" s="94" t="s">
        <v>19</v>
      </c>
      <c r="B31" s="95">
        <v>3110</v>
      </c>
      <c r="C31" s="80"/>
      <c r="D31" s="96">
        <v>200</v>
      </c>
      <c r="E31" s="89">
        <f t="shared" si="2"/>
        <v>200</v>
      </c>
      <c r="F31" s="29"/>
      <c r="G31" s="29"/>
    </row>
    <row r="32" spans="1:7" s="30" customFormat="1">
      <c r="A32" s="94" t="s">
        <v>45</v>
      </c>
      <c r="B32" s="95">
        <v>3130</v>
      </c>
      <c r="C32" s="80"/>
      <c r="D32" s="96"/>
      <c r="E32" s="89">
        <f t="shared" si="2"/>
        <v>0</v>
      </c>
      <c r="F32" s="29"/>
      <c r="G32" s="29"/>
    </row>
    <row r="33" spans="1:7" s="30" customFormat="1">
      <c r="A33" s="94" t="s">
        <v>23</v>
      </c>
      <c r="B33" s="95">
        <v>3131</v>
      </c>
      <c r="C33" s="80"/>
      <c r="D33" s="96"/>
      <c r="E33" s="89">
        <f t="shared" si="2"/>
        <v>0</v>
      </c>
      <c r="F33" s="29"/>
      <c r="G33" s="29"/>
    </row>
    <row r="34" spans="1:7" s="30" customFormat="1">
      <c r="A34" s="94" t="s">
        <v>20</v>
      </c>
      <c r="B34" s="95">
        <v>3132</v>
      </c>
      <c r="C34" s="80"/>
      <c r="D34" s="96">
        <v>1000</v>
      </c>
      <c r="E34" s="89">
        <f t="shared" si="2"/>
        <v>1000</v>
      </c>
      <c r="F34" s="29"/>
      <c r="G34" s="29"/>
    </row>
    <row r="35" spans="1:7" s="30" customFormat="1">
      <c r="A35" s="94" t="s">
        <v>46</v>
      </c>
      <c r="B35" s="95">
        <v>3141</v>
      </c>
      <c r="C35" s="80"/>
      <c r="D35" s="96">
        <v>1144</v>
      </c>
      <c r="E35" s="89">
        <f t="shared" si="2"/>
        <v>1144</v>
      </c>
      <c r="F35" s="29"/>
      <c r="G35" s="29"/>
    </row>
    <row r="36" spans="1:7" s="30" customFormat="1" ht="19.5" thickBot="1">
      <c r="A36" s="97" t="s">
        <v>47</v>
      </c>
      <c r="B36" s="98">
        <v>3142</v>
      </c>
      <c r="C36" s="99"/>
      <c r="D36" s="100">
        <v>356</v>
      </c>
      <c r="E36" s="101">
        <f t="shared" si="2"/>
        <v>356</v>
      </c>
      <c r="F36" s="29"/>
      <c r="G36" s="29"/>
    </row>
    <row r="37" spans="1:7" s="30" customFormat="1">
      <c r="A37" s="133"/>
      <c r="B37" s="133"/>
      <c r="C37" s="133"/>
      <c r="D37" s="133"/>
      <c r="E37" s="102"/>
      <c r="F37" s="29"/>
      <c r="G37" s="29"/>
    </row>
    <row r="38" spans="1:7" s="30" customFormat="1">
      <c r="A38" s="69"/>
      <c r="B38" s="69"/>
      <c r="C38" s="70"/>
      <c r="D38" s="70"/>
      <c r="E38" s="103"/>
      <c r="F38" s="29"/>
      <c r="G38" s="29"/>
    </row>
    <row r="39" spans="1:7" s="30" customFormat="1" ht="56.25" customHeight="1">
      <c r="A39" s="116" t="s">
        <v>49</v>
      </c>
      <c r="B39" s="116"/>
      <c r="C39" s="116"/>
      <c r="D39" s="116"/>
      <c r="E39" s="116"/>
      <c r="F39" s="29"/>
      <c r="G39" s="29"/>
    </row>
    <row r="40" spans="1:7" s="30" customFormat="1" ht="19.5" thickBot="1">
      <c r="A40" s="69"/>
      <c r="B40" s="69"/>
      <c r="C40" s="70"/>
      <c r="D40" s="70"/>
      <c r="E40" s="71" t="s">
        <v>29</v>
      </c>
      <c r="F40" s="29"/>
      <c r="G40" s="29"/>
    </row>
    <row r="41" spans="1:7" s="30" customFormat="1" ht="19.5" thickBot="1">
      <c r="A41" s="117" t="s">
        <v>30</v>
      </c>
      <c r="B41" s="119" t="s">
        <v>31</v>
      </c>
      <c r="C41" s="121" t="s">
        <v>32</v>
      </c>
      <c r="D41" s="122"/>
      <c r="E41" s="123" t="s">
        <v>33</v>
      </c>
      <c r="F41" s="29"/>
      <c r="G41" s="29"/>
    </row>
    <row r="42" spans="1:7" s="30" customFormat="1" ht="38.25" thickBot="1">
      <c r="A42" s="118"/>
      <c r="B42" s="120"/>
      <c r="C42" s="72" t="s">
        <v>34</v>
      </c>
      <c r="D42" s="73" t="s">
        <v>35</v>
      </c>
      <c r="E42" s="124"/>
      <c r="F42" s="29"/>
      <c r="G42" s="29"/>
    </row>
    <row r="43" spans="1:7" s="51" customFormat="1" ht="33">
      <c r="A43" s="104" t="s">
        <v>36</v>
      </c>
      <c r="B43" s="75"/>
      <c r="C43" s="105">
        <f>C44</f>
        <v>56284.3</v>
      </c>
      <c r="D43" s="105">
        <f>D45</f>
        <v>0</v>
      </c>
      <c r="E43" s="106">
        <f>C43+D43</f>
        <v>56284.3</v>
      </c>
      <c r="F43" s="50"/>
      <c r="G43" s="50"/>
    </row>
    <row r="44" spans="1:7" s="30" customFormat="1" ht="60">
      <c r="A44" s="107" t="s">
        <v>37</v>
      </c>
      <c r="B44" s="108"/>
      <c r="C44" s="109">
        <f>C46</f>
        <v>56284.3</v>
      </c>
      <c r="D44" s="109"/>
      <c r="E44" s="110">
        <f>C44+D44</f>
        <v>56284.3</v>
      </c>
      <c r="F44" s="29"/>
      <c r="G44" s="29"/>
    </row>
    <row r="45" spans="1:7" s="30" customFormat="1" ht="90">
      <c r="A45" s="107" t="s">
        <v>38</v>
      </c>
      <c r="B45" s="108"/>
      <c r="C45" s="109"/>
      <c r="D45" s="109"/>
      <c r="E45" s="110">
        <f>C45+D45</f>
        <v>0</v>
      </c>
      <c r="F45" s="29"/>
      <c r="G45" s="29"/>
    </row>
    <row r="46" spans="1:7" s="30" customFormat="1" ht="33">
      <c r="A46" s="111" t="s">
        <v>24</v>
      </c>
      <c r="B46" s="84"/>
      <c r="C46" s="112">
        <f>C47</f>
        <v>56284.3</v>
      </c>
      <c r="D46" s="112">
        <f>D47</f>
        <v>0</v>
      </c>
      <c r="E46" s="106">
        <f>C46+D46</f>
        <v>56284.3</v>
      </c>
      <c r="F46" s="29"/>
      <c r="G46" s="29"/>
    </row>
    <row r="47" spans="1:7" s="30" customFormat="1" ht="19.5" thickBot="1">
      <c r="A47" s="113" t="s">
        <v>13</v>
      </c>
      <c r="B47" s="114">
        <v>2720</v>
      </c>
      <c r="C47" s="99">
        <v>56284.3</v>
      </c>
      <c r="D47" s="99"/>
      <c r="E47" s="101">
        <f>C47+D47</f>
        <v>56284.3</v>
      </c>
      <c r="F47" s="29"/>
      <c r="G47" s="29"/>
    </row>
    <row r="48" spans="1:7" s="30" customFormat="1" hidden="1">
      <c r="C48" s="31"/>
      <c r="D48" s="31"/>
      <c r="E48" s="36"/>
      <c r="F48" s="29"/>
      <c r="G48" s="29"/>
    </row>
    <row r="49" spans="1:7" s="30" customFormat="1" hidden="1">
      <c r="C49" s="31"/>
      <c r="D49" s="31"/>
      <c r="E49" s="36"/>
      <c r="F49" s="29"/>
      <c r="G49" s="29"/>
    </row>
    <row r="50" spans="1:7" s="30" customFormat="1" ht="52.5" hidden="1" customHeight="1">
      <c r="A50" s="115" t="s">
        <v>50</v>
      </c>
      <c r="B50" s="115"/>
      <c r="C50" s="115"/>
      <c r="D50" s="115"/>
      <c r="E50" s="115"/>
      <c r="F50" s="29"/>
      <c r="G50" s="29"/>
    </row>
    <row r="51" spans="1:7" s="30" customFormat="1" ht="19.5" hidden="1" thickBot="1">
      <c r="C51" s="31"/>
      <c r="D51" s="31"/>
      <c r="E51" s="32" t="s">
        <v>29</v>
      </c>
      <c r="F51" s="29"/>
      <c r="G51" s="29"/>
    </row>
    <row r="52" spans="1:7" s="33" customFormat="1" ht="19.5" hidden="1" thickBot="1">
      <c r="A52" s="125" t="s">
        <v>30</v>
      </c>
      <c r="B52" s="127" t="s">
        <v>31</v>
      </c>
      <c r="C52" s="129" t="s">
        <v>32</v>
      </c>
      <c r="D52" s="130"/>
      <c r="E52" s="131" t="s">
        <v>33</v>
      </c>
      <c r="F52" s="29"/>
      <c r="G52" s="29"/>
    </row>
    <row r="53" spans="1:7" s="33" customFormat="1" ht="41.25" hidden="1" customHeight="1" thickBot="1">
      <c r="A53" s="126"/>
      <c r="B53" s="128"/>
      <c r="C53" s="34" t="s">
        <v>34</v>
      </c>
      <c r="D53" s="35" t="s">
        <v>35</v>
      </c>
      <c r="E53" s="132"/>
      <c r="F53" s="29"/>
      <c r="G53" s="29"/>
    </row>
    <row r="54" spans="1:7" s="30" customFormat="1" ht="30" hidden="1" customHeight="1">
      <c r="A54" s="55" t="s">
        <v>36</v>
      </c>
      <c r="B54" s="53"/>
      <c r="C54" s="57">
        <f>C55</f>
        <v>1487.816</v>
      </c>
      <c r="D54" s="57">
        <f>D56</f>
        <v>1892.8</v>
      </c>
      <c r="E54" s="58">
        <f t="shared" ref="E54:E59" si="3">C54+D54</f>
        <v>3380.616</v>
      </c>
      <c r="F54" s="56">
        <f>D54-D59-D69</f>
        <v>0</v>
      </c>
      <c r="G54" s="29"/>
    </row>
    <row r="55" spans="1:7" s="30" customFormat="1" ht="37.5" hidden="1">
      <c r="A55" s="45" t="s">
        <v>37</v>
      </c>
      <c r="B55" s="41"/>
      <c r="C55" s="59">
        <f>C59+C69</f>
        <v>1487.816</v>
      </c>
      <c r="D55" s="59"/>
      <c r="E55" s="60">
        <f t="shared" si="3"/>
        <v>1487.816</v>
      </c>
      <c r="F55" s="29"/>
      <c r="G55" s="29"/>
    </row>
    <row r="56" spans="1:7" s="30" customFormat="1" ht="37.5" hidden="1">
      <c r="A56" s="45" t="s">
        <v>38</v>
      </c>
      <c r="B56" s="41"/>
      <c r="C56" s="59"/>
      <c r="D56" s="59">
        <f>D57</f>
        <v>1892.8</v>
      </c>
      <c r="E56" s="60">
        <f t="shared" si="3"/>
        <v>1892.8</v>
      </c>
      <c r="F56" s="29"/>
      <c r="G56" s="29"/>
    </row>
    <row r="57" spans="1:7" s="30" customFormat="1" ht="56.25" hidden="1">
      <c r="A57" s="45" t="s">
        <v>39</v>
      </c>
      <c r="B57" s="48">
        <v>25010000</v>
      </c>
      <c r="C57" s="59"/>
      <c r="D57" s="59">
        <f>D58</f>
        <v>1892.8</v>
      </c>
      <c r="E57" s="60">
        <f t="shared" si="3"/>
        <v>1892.8</v>
      </c>
      <c r="F57" s="29"/>
      <c r="G57" s="29"/>
    </row>
    <row r="58" spans="1:7" s="30" customFormat="1" ht="56.25" hidden="1">
      <c r="A58" s="45" t="s">
        <v>40</v>
      </c>
      <c r="B58" s="48">
        <v>25010100</v>
      </c>
      <c r="C58" s="59"/>
      <c r="D58" s="59">
        <v>1892.8</v>
      </c>
      <c r="E58" s="60">
        <f t="shared" si="3"/>
        <v>1892.8</v>
      </c>
      <c r="F58" s="29"/>
      <c r="G58" s="29"/>
    </row>
    <row r="59" spans="1:7" s="51" customFormat="1" ht="33" hidden="1">
      <c r="A59" s="54" t="s">
        <v>24</v>
      </c>
      <c r="B59" s="52"/>
      <c r="C59" s="61">
        <f>C60+C61+C62+C63+C64+C65</f>
        <v>1487.816</v>
      </c>
      <c r="D59" s="61">
        <f>D60+D61+D62+D63+D64+D65</f>
        <v>1845.8</v>
      </c>
      <c r="E59" s="58">
        <f t="shared" si="3"/>
        <v>3333.616</v>
      </c>
      <c r="F59" s="50"/>
      <c r="G59" s="50"/>
    </row>
    <row r="60" spans="1:7" s="30" customFormat="1" hidden="1">
      <c r="A60" s="45" t="s">
        <v>4</v>
      </c>
      <c r="B60" s="42">
        <v>2111</v>
      </c>
      <c r="C60" s="59">
        <v>1179.99</v>
      </c>
      <c r="D60" s="59">
        <v>1410</v>
      </c>
      <c r="E60" s="62">
        <f t="shared" ref="E60:E67" si="4">C60+D60</f>
        <v>2589.9899999999998</v>
      </c>
      <c r="F60" s="29"/>
      <c r="G60" s="29"/>
    </row>
    <row r="61" spans="1:7" s="30" customFormat="1" hidden="1">
      <c r="A61" s="45" t="s">
        <v>5</v>
      </c>
      <c r="B61" s="42">
        <v>2120</v>
      </c>
      <c r="C61" s="59">
        <v>259.60300000000001</v>
      </c>
      <c r="D61" s="59">
        <v>310.2</v>
      </c>
      <c r="E61" s="62">
        <f t="shared" si="4"/>
        <v>569.803</v>
      </c>
      <c r="F61" s="29"/>
      <c r="G61" s="29"/>
    </row>
    <row r="62" spans="1:7" s="30" customFormat="1" hidden="1">
      <c r="A62" s="45" t="s">
        <v>48</v>
      </c>
      <c r="B62" s="42">
        <v>2210</v>
      </c>
      <c r="C62" s="59">
        <v>21.542000000000002</v>
      </c>
      <c r="D62" s="59">
        <v>82.5</v>
      </c>
      <c r="E62" s="62">
        <f t="shared" si="4"/>
        <v>104.042</v>
      </c>
      <c r="F62" s="29"/>
      <c r="G62" s="29"/>
    </row>
    <row r="63" spans="1:7" s="30" customFormat="1" hidden="1">
      <c r="A63" s="45" t="s">
        <v>7</v>
      </c>
      <c r="B63" s="43">
        <v>2240</v>
      </c>
      <c r="C63" s="59">
        <v>1</v>
      </c>
      <c r="D63" s="59">
        <v>10.6</v>
      </c>
      <c r="E63" s="63">
        <f t="shared" si="4"/>
        <v>11.6</v>
      </c>
      <c r="F63" s="29"/>
      <c r="G63" s="29"/>
    </row>
    <row r="64" spans="1:7" s="30" customFormat="1" hidden="1">
      <c r="A64" s="46" t="s">
        <v>8</v>
      </c>
      <c r="B64" s="43">
        <v>2250</v>
      </c>
      <c r="C64" s="64">
        <v>10</v>
      </c>
      <c r="D64" s="64">
        <v>21</v>
      </c>
      <c r="E64" s="63">
        <f t="shared" si="4"/>
        <v>31</v>
      </c>
      <c r="F64" s="29"/>
      <c r="G64" s="29"/>
    </row>
    <row r="65" spans="1:7" s="30" customFormat="1" ht="36.75" hidden="1" customHeight="1">
      <c r="A65" s="45" t="s">
        <v>52</v>
      </c>
      <c r="B65" s="42">
        <v>2270</v>
      </c>
      <c r="C65" s="59">
        <f>C66+C67+C68</f>
        <v>15.681000000000001</v>
      </c>
      <c r="D65" s="59">
        <f>D66+D67+D68</f>
        <v>11.5</v>
      </c>
      <c r="E65" s="63">
        <f t="shared" si="4"/>
        <v>27.181000000000001</v>
      </c>
      <c r="F65" s="29"/>
      <c r="G65" s="29"/>
    </row>
    <row r="66" spans="1:7" s="30" customFormat="1" hidden="1">
      <c r="A66" s="45" t="s">
        <v>9</v>
      </c>
      <c r="B66" s="42">
        <v>2271</v>
      </c>
      <c r="C66" s="59">
        <v>7.7</v>
      </c>
      <c r="D66" s="59">
        <v>9</v>
      </c>
      <c r="E66" s="63">
        <f t="shared" si="4"/>
        <v>16.7</v>
      </c>
      <c r="F66" s="29"/>
      <c r="G66" s="29"/>
    </row>
    <row r="67" spans="1:7" s="30" customFormat="1" hidden="1">
      <c r="A67" s="45" t="s">
        <v>28</v>
      </c>
      <c r="B67" s="42">
        <v>2272</v>
      </c>
      <c r="C67" s="59">
        <v>1.216</v>
      </c>
      <c r="D67" s="59">
        <v>0.5</v>
      </c>
      <c r="E67" s="63">
        <f t="shared" si="4"/>
        <v>1.716</v>
      </c>
      <c r="F67" s="29"/>
      <c r="G67" s="29"/>
    </row>
    <row r="68" spans="1:7" s="30" customFormat="1" hidden="1">
      <c r="A68" s="45" t="s">
        <v>10</v>
      </c>
      <c r="B68" s="42">
        <v>2273</v>
      </c>
      <c r="C68" s="59">
        <v>6.7649999999999997</v>
      </c>
      <c r="D68" s="59">
        <v>2</v>
      </c>
      <c r="E68" s="63">
        <f>C68+D68</f>
        <v>8.7650000000000006</v>
      </c>
      <c r="F68" s="29"/>
      <c r="G68" s="29"/>
    </row>
    <row r="69" spans="1:7" s="51" customFormat="1" ht="33" hidden="1">
      <c r="A69" s="54" t="s">
        <v>14</v>
      </c>
      <c r="B69" s="49"/>
      <c r="C69" s="61">
        <f>C70</f>
        <v>0</v>
      </c>
      <c r="D69" s="61">
        <f>D70</f>
        <v>47</v>
      </c>
      <c r="E69" s="65">
        <f>C69+D69</f>
        <v>47</v>
      </c>
      <c r="F69" s="50"/>
      <c r="G69" s="50"/>
    </row>
    <row r="70" spans="1:7" s="30" customFormat="1" hidden="1">
      <c r="A70" s="47" t="s">
        <v>19</v>
      </c>
      <c r="B70" s="44">
        <v>3110</v>
      </c>
      <c r="C70" s="59">
        <v>0</v>
      </c>
      <c r="D70" s="66">
        <v>47</v>
      </c>
      <c r="E70" s="63">
        <f>C70+D70</f>
        <v>47</v>
      </c>
      <c r="F70" s="29"/>
      <c r="G70" s="29"/>
    </row>
    <row r="71" spans="1:7" s="30" customFormat="1">
      <c r="C71" s="31"/>
      <c r="D71" s="31"/>
      <c r="E71" s="36"/>
      <c r="F71" s="29"/>
      <c r="G71" s="29"/>
    </row>
    <row r="72" spans="1:7" s="30" customFormat="1">
      <c r="C72" s="31"/>
      <c r="D72" s="31"/>
      <c r="E72" s="36"/>
      <c r="F72" s="29"/>
      <c r="G72" s="29"/>
    </row>
    <row r="73" spans="1:7" s="30" customFormat="1">
      <c r="C73" s="31"/>
      <c r="D73" s="31"/>
      <c r="E73" s="36"/>
      <c r="F73" s="29"/>
      <c r="G73" s="29"/>
    </row>
    <row r="74" spans="1:7" s="30" customFormat="1">
      <c r="C74" s="31"/>
      <c r="D74" s="31"/>
      <c r="E74" s="36"/>
      <c r="F74" s="29"/>
      <c r="G74" s="29"/>
    </row>
    <row r="75" spans="1:7" s="30" customFormat="1">
      <c r="C75" s="31"/>
      <c r="D75" s="31"/>
      <c r="E75" s="36"/>
      <c r="F75" s="29"/>
      <c r="G75" s="29"/>
    </row>
    <row r="76" spans="1:7" s="30" customFormat="1">
      <c r="C76" s="31"/>
      <c r="D76" s="31"/>
      <c r="E76" s="36"/>
      <c r="F76" s="29"/>
      <c r="G76" s="29"/>
    </row>
    <row r="77" spans="1:7" s="30" customFormat="1">
      <c r="C77" s="31"/>
      <c r="D77" s="31"/>
      <c r="E77" s="36"/>
      <c r="F77" s="29"/>
      <c r="G77" s="29"/>
    </row>
    <row r="78" spans="1:7" s="30" customFormat="1">
      <c r="C78" s="31"/>
      <c r="D78" s="31"/>
      <c r="E78" s="36"/>
      <c r="F78" s="29"/>
      <c r="G78" s="29"/>
    </row>
    <row r="79" spans="1:7" s="30" customFormat="1">
      <c r="C79" s="31"/>
      <c r="D79" s="31"/>
      <c r="E79" s="36"/>
      <c r="F79" s="29"/>
      <c r="G79" s="29"/>
    </row>
    <row r="80" spans="1:7" s="30" customFormat="1">
      <c r="C80" s="31"/>
      <c r="D80" s="31"/>
      <c r="E80" s="36"/>
      <c r="F80" s="29"/>
      <c r="G80" s="29"/>
    </row>
    <row r="81" spans="3:7" s="30" customFormat="1">
      <c r="C81" s="31"/>
      <c r="D81" s="31"/>
      <c r="E81" s="36"/>
      <c r="F81" s="29"/>
      <c r="G81" s="29"/>
    </row>
    <row r="82" spans="3:7" s="30" customFormat="1">
      <c r="C82" s="31"/>
      <c r="D82" s="31"/>
      <c r="E82" s="36"/>
      <c r="F82" s="29"/>
      <c r="G82" s="29"/>
    </row>
    <row r="83" spans="3:7" s="30" customFormat="1">
      <c r="C83" s="31"/>
      <c r="D83" s="31"/>
      <c r="E83" s="36"/>
      <c r="F83" s="29"/>
      <c r="G83" s="29"/>
    </row>
  </sheetData>
  <mergeCells count="16">
    <mergeCell ref="A52:A53"/>
    <mergeCell ref="B52:B53"/>
    <mergeCell ref="C52:D52"/>
    <mergeCell ref="E52:E53"/>
    <mergeCell ref="A37:D37"/>
    <mergeCell ref="A1:E1"/>
    <mergeCell ref="A3:A4"/>
    <mergeCell ref="B3:B4"/>
    <mergeCell ref="C3:D3"/>
    <mergeCell ref="E3:E4"/>
    <mergeCell ref="A50:E50"/>
    <mergeCell ref="A39:E39"/>
    <mergeCell ref="A41:A42"/>
    <mergeCell ref="B41:B42"/>
    <mergeCell ref="C41:D41"/>
    <mergeCell ref="E41:E42"/>
  </mergeCells>
  <phoneticPr fontId="13" type="noConversion"/>
  <pageMargins left="0.7" right="0.7" top="0.75" bottom="0.75" header="0.3" footer="0.3"/>
  <pageSetup paperSize="9" scale="63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136" t="s">
        <v>0</v>
      </c>
      <c r="B2" s="136" t="s">
        <v>1</v>
      </c>
      <c r="C2" s="1">
        <v>2018</v>
      </c>
      <c r="D2" s="4">
        <v>2020</v>
      </c>
      <c r="E2" s="136" t="s">
        <v>22</v>
      </c>
      <c r="F2" s="136" t="s">
        <v>25</v>
      </c>
      <c r="G2" s="138" t="s">
        <v>26</v>
      </c>
      <c r="H2" s="134" t="s">
        <v>27</v>
      </c>
    </row>
    <row r="3" spans="1:8" ht="77.25" customHeight="1" thickBot="1">
      <c r="A3" s="137"/>
      <c r="B3" s="137"/>
      <c r="C3" s="2" t="s">
        <v>2</v>
      </c>
      <c r="D3" s="5" t="s">
        <v>3</v>
      </c>
      <c r="E3" s="137"/>
      <c r="F3" s="137"/>
      <c r="G3" s="139"/>
      <c r="H3" s="135"/>
    </row>
    <row r="4" spans="1:8" ht="36" customHeight="1" thickBot="1">
      <c r="A4" s="3">
        <v>2270</v>
      </c>
      <c r="B4" s="9" t="s">
        <v>15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9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16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17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11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18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ФІНАНСОВИЙ ПЛАН </vt:lpstr>
      <vt:lpstr>Лист2</vt:lpstr>
      <vt:lpstr>'ФІНАНСОВИЙ ПЛАН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2022-05-26T10:05:45Z</cp:lastPrinted>
  <dcterms:created xsi:type="dcterms:W3CDTF">2019-02-11T10:48:55Z</dcterms:created>
  <dcterms:modified xsi:type="dcterms:W3CDTF">2022-05-26T10:05:51Z</dcterms:modified>
</cp:coreProperties>
</file>