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695" windowHeight="11940"/>
  </bookViews>
  <sheets>
    <sheet name="ФІНАНСОВИЙ ПЛАН " sheetId="5" r:id="rId1"/>
    <sheet name="Лист2" sheetId="2" state="hidden" r:id="rId2"/>
  </sheets>
  <definedNames>
    <definedName name="_xlnm.Print_Area" localSheetId="0">'ФІНАНСОВИЙ ПЛАН '!$A$1:$E$124</definedName>
  </definedNames>
  <calcPr calcId="114210"/>
</workbook>
</file>

<file path=xl/calcChain.xml><?xml version="1.0" encoding="utf-8"?>
<calcChain xmlns="http://schemas.openxmlformats.org/spreadsheetml/2006/main">
  <c r="E58" i="5"/>
  <c r="C57"/>
  <c r="D57"/>
  <c r="E57"/>
  <c r="E56"/>
  <c r="C55"/>
  <c r="E55"/>
  <c r="C54"/>
  <c r="D54"/>
  <c r="E54"/>
  <c r="D67"/>
  <c r="D66"/>
  <c r="D64"/>
  <c r="E64"/>
  <c r="E66"/>
  <c r="E67"/>
  <c r="E123"/>
  <c r="D122"/>
  <c r="E122"/>
  <c r="E121"/>
  <c r="E120"/>
  <c r="E119"/>
  <c r="E118"/>
  <c r="D118"/>
  <c r="C118"/>
  <c r="E117"/>
  <c r="E116"/>
  <c r="E115"/>
  <c r="E114"/>
  <c r="E113"/>
  <c r="E112"/>
  <c r="D112"/>
  <c r="C112"/>
  <c r="D111"/>
  <c r="E111"/>
  <c r="D109"/>
  <c r="E109"/>
  <c r="D108"/>
  <c r="E108"/>
  <c r="C107"/>
  <c r="E107"/>
  <c r="C106"/>
  <c r="D106"/>
  <c r="E106"/>
  <c r="E95"/>
  <c r="E94"/>
  <c r="E93"/>
  <c r="E92"/>
  <c r="E91"/>
  <c r="E90"/>
  <c r="D89"/>
  <c r="C89"/>
  <c r="E88"/>
  <c r="E87"/>
  <c r="E86"/>
  <c r="E85"/>
  <c r="E84"/>
  <c r="E83"/>
  <c r="E82"/>
  <c r="E81"/>
  <c r="E80"/>
  <c r="D79"/>
  <c r="C79"/>
  <c r="E79"/>
  <c r="E78"/>
  <c r="E77"/>
  <c r="E76"/>
  <c r="E75"/>
  <c r="E74"/>
  <c r="E73"/>
  <c r="D72"/>
  <c r="E71"/>
  <c r="E70"/>
  <c r="E69"/>
  <c r="E68"/>
  <c r="C72"/>
  <c r="E72"/>
  <c r="E89"/>
  <c r="C30"/>
  <c r="D8"/>
  <c r="D7"/>
  <c r="D5"/>
  <c r="D20"/>
  <c r="D13"/>
  <c r="D46"/>
  <c r="C46"/>
  <c r="C44"/>
  <c r="E44"/>
  <c r="E47"/>
  <c r="E45"/>
  <c r="D43"/>
  <c r="E36"/>
  <c r="E35"/>
  <c r="E34"/>
  <c r="E33"/>
  <c r="E32"/>
  <c r="E29"/>
  <c r="E28"/>
  <c r="E27"/>
  <c r="E26"/>
  <c r="E25"/>
  <c r="E24"/>
  <c r="E17"/>
  <c r="E12"/>
  <c r="E11"/>
  <c r="E10"/>
  <c r="F54"/>
  <c r="E9"/>
  <c r="E7"/>
  <c r="E18"/>
  <c r="E31"/>
  <c r="E21"/>
  <c r="E22"/>
  <c r="E23"/>
  <c r="D30"/>
  <c r="N13"/>
  <c r="O13"/>
  <c r="E8"/>
  <c r="E14"/>
  <c r="E15"/>
  <c r="E16"/>
  <c r="E19"/>
  <c r="C20"/>
  <c r="E20"/>
  <c r="E46"/>
  <c r="C43"/>
  <c r="E43"/>
  <c r="E30"/>
  <c r="F5"/>
  <c r="C13"/>
  <c r="E13"/>
  <c r="C6"/>
  <c r="H9" i="2"/>
  <c r="H8"/>
  <c r="H7"/>
  <c r="H6"/>
  <c r="H5"/>
  <c r="G9"/>
  <c r="G8"/>
  <c r="G7"/>
  <c r="G6"/>
  <c r="G5"/>
  <c r="F4"/>
  <c r="D4"/>
  <c r="H4"/>
  <c r="C4"/>
  <c r="G4"/>
  <c r="E4"/>
  <c r="E6" i="5"/>
  <c r="C5"/>
  <c r="E5"/>
  <c r="M5"/>
</calcChain>
</file>

<file path=xl/sharedStrings.xml><?xml version="1.0" encoding="utf-8"?>
<sst xmlns="http://schemas.openxmlformats.org/spreadsheetml/2006/main" count="160" uniqueCount="86">
  <si>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</si>
  <si>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</si>
  <si>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</si>
  <si>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</si>
  <si>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</si>
  <si>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Нарахування на зарплату</t>
  </si>
  <si>
    <t>Харчування дітей-сиріт</t>
  </si>
  <si>
    <t>Оплата послуг(крім комунальних)</t>
  </si>
  <si>
    <t>Відрядження</t>
  </si>
  <si>
    <t>Оплата теплопостачання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</si>
  <si>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</si>
  <si>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</si>
  <si>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</si>
  <si>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Стипендія</t>
  </si>
  <si>
    <t>Капітальні видатки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</si>
  <si>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</si>
  <si>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</si>
  <si>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</si>
  <si>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</si>
  <si>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Придбання обладнання</t>
  </si>
  <si>
    <t>Кап.рем.інш.об.</t>
  </si>
  <si>
    <t>Оплата інш.ком.послуг</t>
  </si>
  <si>
    <t>% зменьшення порівняно с 2018  роком</t>
  </si>
  <si>
    <t>Кап.рем.житл.фонду</t>
  </si>
  <si>
    <t>Поточні видатки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</si>
  <si>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</si>
  <si>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</si>
  <si>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</si>
  <si>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 xml:space="preserve">Оплата водопост. і водовідведення  </t>
  </si>
  <si>
    <t>тис. грн</t>
  </si>
  <si>
    <t>Показники</t>
  </si>
  <si>
    <t>Код</t>
  </si>
  <si>
    <t>Усього на рік</t>
  </si>
  <si>
    <t>Разом</t>
  </si>
  <si>
    <t>Загальний фонд</t>
  </si>
  <si>
    <t>Спеціальний фонд</t>
  </si>
  <si>
    <t>НАДХОДЖЕННЯ - усього</t>
  </si>
  <si>
    <t>Надходження коштів із загального фонду бюджету</t>
  </si>
  <si>
    <t>Надходження коштів із спеціального фонду бюджету, у т.ч.</t>
  </si>
  <si>
    <t xml:space="preserve"> надходження від плати за послуги, що надаються бюджетними установами згідно із законодавством</t>
  </si>
  <si>
    <t>у т. ч. 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</si>
  <si>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</si>
  <si>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</si>
  <si>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нерухомого)</t>
  </si>
  <si>
    <t>Інші поточні видатки</t>
  </si>
  <si>
    <t>Капітальний ремонт</t>
  </si>
  <si>
    <t>Реконструкція житлового фонду</t>
  </si>
  <si>
    <t>Реконструкція інших об'єктів</t>
  </si>
  <si>
    <t>Предмети, матеріали, обладнання та інвентар</t>
  </si>
  <si>
    <t>Оплата комунальних послуг,  у т.ч.</t>
  </si>
  <si>
    <t>Інші виплати населенню</t>
  </si>
  <si>
    <t>ФІНАНСОВИЙ ПЛАН (КОШТОРИС) ДОХОДІВ І ВИДАТКІВ КПКВ 2201160             НУ "Запорізька політехніка" на 2024 рік</t>
  </si>
  <si>
    <t>ФІНАНСОВИЙ ПЛАН (КОШТОРИС) ДОХОДІВ І ВИДАТКІВ КПКВ 2201190             НУ "Запорізька політехніка" на 2024 рік</t>
  </si>
  <si>
    <t>(лімітна довідка)</t>
  </si>
  <si>
    <t>ФІНАНСОВИЙ ПЛАН (КОШТОРИС) ДОХОДІВ І ВИДАТКІВ КПКВ 2201700             НУ "Запорізька політехніка" на 2024 рік</t>
  </si>
  <si>
    <t xml:space="preserve">ФІНАНСОВИЙ ПЛАН (КОШТОРИС) ДОХОДІВ І ВИДАТКІВ  КПКВК  2201040
НУ “Запорізька політехніка”   </t>
  </si>
  <si>
    <t>_______________________________________</t>
  </si>
  <si>
    <t>(індивідуальний, зведений)</t>
  </si>
  <si>
    <r>
      <rPr>
        <b/>
        <u/>
        <sz val="15"/>
        <color indexed="8"/>
        <rFont val="Times New Roman Cyr"/>
        <family val="1"/>
      </rPr>
      <t>На  2024 рік</t>
    </r>
    <r>
      <rPr>
        <b/>
        <sz val="16"/>
        <rFont val="Times New Roman Cyr"/>
        <family val="1"/>
      </rPr>
      <t xml:space="preserve"> </t>
    </r>
  </si>
  <si>
    <t>(тис. грн)</t>
  </si>
  <si>
    <t xml:space="preserve">РАЗОМ 
</t>
  </si>
  <si>
    <t>загальний фонд</t>
  </si>
  <si>
    <t>спеціальний фонд</t>
  </si>
  <si>
    <t>Залишок коштів на початок року</t>
  </si>
  <si>
    <t>х</t>
  </si>
  <si>
    <t>Надходження коштів із спеціального фонду бюджету, у тому числі:</t>
  </si>
  <si>
    <t xml:space="preserve">  надходження від плати за послуги, що надаються бюджетними установами  згідно із законодавством </t>
  </si>
  <si>
    <t>(розписати за підгрупами)</t>
  </si>
  <si>
    <t xml:space="preserve">  плата за послуги, що надаються бюджетними установами згідно з їх основною діяльністю</t>
  </si>
  <si>
    <t>ПОТОЧНІ ВИДАТКИ</t>
  </si>
  <si>
    <t>Заробітна плата </t>
  </si>
  <si>
    <t>2111 </t>
  </si>
  <si>
    <t>Нарахування на оплату праці</t>
  </si>
  <si>
    <t>2120 </t>
  </si>
  <si>
    <t>Оплата послуг (крім комунальних)</t>
  </si>
  <si>
    <t>Видатки на відрядження </t>
  </si>
  <si>
    <t>Оплата комунальних послуг та енергоносіїв, у т.ч. </t>
  </si>
  <si>
    <t>2270 </t>
  </si>
  <si>
    <t>Оплата теплопостачання </t>
  </si>
  <si>
    <t>Оплата водопостачання  та  водовідведення </t>
  </si>
  <si>
    <t>Оплата електроенергії  </t>
  </si>
  <si>
    <t>КАПІТАЛЬНІ ВИДАТКИ</t>
  </si>
  <si>
    <t>Придбання обладнання і предметів довгострокового користування </t>
  </si>
  <si>
    <t>3110 </t>
  </si>
  <si>
    <t>ФІНАНСОВИЙ ПЛАН (КОШТОРИС) ДОХОДІВ І ВИДАТКІВ КПКВ 2201080             НУ "Запорізька політехніка" на 2024 рік</t>
  </si>
  <si>
    <t>Стипендія КМУ за видатні заслуги у сфері освіти</t>
  </si>
</sst>
</file>

<file path=xl/styles.xml><?xml version="1.0" encoding="utf-8"?>
<styleSheet xmlns="http://schemas.openxmlformats.org/spreadsheetml/2006/main">
  <numFmts count="9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0_р_."/>
    <numFmt numFmtId="168" formatCode="#,##0.000_р_."/>
    <numFmt numFmtId="169" formatCode="#,##0.000"/>
    <numFmt numFmtId="170" formatCode="#,##0.0_р_."/>
    <numFmt numFmtId="171" formatCode="#,##0.0"/>
  </numFmts>
  <fonts count="4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14"/>
      <name val="Calibri"/>
      <family val="2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u/>
      <sz val="26"/>
      <name val="Times New Roman"/>
      <family val="1"/>
      <charset val="204"/>
    </font>
    <font>
      <u/>
      <sz val="14"/>
      <name val="Calibri"/>
      <family val="2"/>
      <charset val="204"/>
    </font>
    <font>
      <b/>
      <sz val="24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5"/>
      <name val="Times New Roman Cyr"/>
      <family val="1"/>
    </font>
    <font>
      <sz val="10"/>
      <name val="Arial Cyr"/>
      <family val="2"/>
    </font>
    <font>
      <sz val="11"/>
      <name val="Times New Roman Cyr"/>
      <family val="1"/>
    </font>
    <font>
      <b/>
      <u/>
      <sz val="15"/>
      <color indexed="8"/>
      <name val="Times New Roman Cyr"/>
      <family val="1"/>
    </font>
    <font>
      <b/>
      <sz val="16"/>
      <name val="Times New Roman Cyr"/>
      <family val="1"/>
    </font>
    <font>
      <sz val="10"/>
      <name val="Times New Roman Cyr"/>
      <family val="1"/>
    </font>
    <font>
      <u/>
      <sz val="12"/>
      <color indexed="8"/>
      <name val="Times New Roman Cyr"/>
      <family val="1"/>
    </font>
    <font>
      <b/>
      <sz val="12"/>
      <name val="Times New Roman Cyr"/>
      <family val="1"/>
    </font>
    <font>
      <sz val="12"/>
      <name val="Times New Roman Cyr"/>
      <family val="1"/>
    </font>
    <font>
      <b/>
      <sz val="14"/>
      <name val="Times New Roman Cyr"/>
      <family val="1"/>
    </font>
    <font>
      <sz val="13"/>
      <name val="Times New Roman Cyr"/>
      <family val="1"/>
    </font>
    <font>
      <b/>
      <sz val="14"/>
      <color indexed="8"/>
      <name val="Times New Roman"/>
      <family val="1"/>
    </font>
    <font>
      <sz val="11.5"/>
      <color indexed="8"/>
      <name val="Times New Roman"/>
      <family val="1"/>
    </font>
    <font>
      <sz val="13"/>
      <color indexed="8"/>
      <name val="Times New Roman"/>
      <family val="1"/>
      <charset val="1"/>
    </font>
    <font>
      <sz val="14"/>
      <name val="Times New Roman"/>
      <family val="1"/>
    </font>
    <font>
      <sz val="14"/>
      <name val="Times New Roman Cyr"/>
      <family val="1"/>
    </font>
    <font>
      <sz val="13"/>
      <color indexed="8"/>
      <name val="Times New Roman"/>
      <family val="1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3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9" fontId="1" fillId="2" borderId="7" xfId="2" applyFont="1" applyFill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2" applyFont="1" applyBorder="1" applyAlignment="1">
      <alignment vertical="center" wrapText="1"/>
    </xf>
    <xf numFmtId="10" fontId="1" fillId="0" borderId="9" xfId="2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2" applyFont="1" applyBorder="1" applyAlignment="1">
      <alignment vertical="center" wrapText="1"/>
    </xf>
    <xf numFmtId="10" fontId="1" fillId="0" borderId="10" xfId="2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9" fontId="1" fillId="0" borderId="11" xfId="2" applyFont="1" applyBorder="1" applyAlignment="1">
      <alignment vertical="center" wrapText="1"/>
    </xf>
    <xf numFmtId="10" fontId="1" fillId="0" borderId="11" xfId="2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0" fontId="1" fillId="2" borderId="4" xfId="2" applyNumberFormat="1" applyFont="1" applyFill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5" fontId="1" fillId="2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7" fontId="5" fillId="3" borderId="15" xfId="0" applyNumberFormat="1" applyFont="1" applyFill="1" applyBorder="1" applyAlignment="1">
      <alignment horizontal="center" vertical="center" wrapText="1"/>
    </xf>
    <xf numFmtId="167" fontId="5" fillId="3" borderId="15" xfId="0" applyNumberFormat="1" applyFont="1" applyFill="1" applyBorder="1" applyAlignment="1">
      <alignment vertical="center" wrapText="1"/>
    </xf>
    <xf numFmtId="0" fontId="5" fillId="3" borderId="16" xfId="0" applyFont="1" applyFill="1" applyBorder="1"/>
    <xf numFmtId="0" fontId="7" fillId="0" borderId="0" xfId="0" applyFont="1" applyAlignment="1">
      <alignment horizontal="left" vertical="center" wrapText="1"/>
    </xf>
    <xf numFmtId="9" fontId="14" fillId="0" borderId="0" xfId="2" applyFont="1"/>
    <xf numFmtId="0" fontId="15" fillId="0" borderId="0" xfId="0" applyFont="1"/>
    <xf numFmtId="166" fontId="15" fillId="0" borderId="0" xfId="0" applyNumberFormat="1" applyFont="1" applyAlignment="1">
      <alignment wrapText="1"/>
    </xf>
    <xf numFmtId="9" fontId="15" fillId="0" borderId="0" xfId="2" applyFont="1"/>
    <xf numFmtId="0" fontId="2" fillId="0" borderId="0" xfId="0" applyFont="1" applyAlignment="1">
      <alignment horizontal="center"/>
    </xf>
    <xf numFmtId="0" fontId="7" fillId="3" borderId="1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5" fillId="3" borderId="20" xfId="0" applyFont="1" applyFill="1" applyBorder="1"/>
    <xf numFmtId="0" fontId="7" fillId="3" borderId="17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0" xfId="0" applyFont="1"/>
    <xf numFmtId="0" fontId="8" fillId="4" borderId="17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vertical="center" wrapText="1"/>
    </xf>
    <xf numFmtId="0" fontId="16" fillId="4" borderId="22" xfId="0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/>
    </xf>
    <xf numFmtId="168" fontId="7" fillId="3" borderId="9" xfId="0" applyNumberFormat="1" applyFont="1" applyFill="1" applyBorder="1" applyAlignment="1">
      <alignment horizontal="right" wrapText="1"/>
    </xf>
    <xf numFmtId="168" fontId="8" fillId="4" borderId="9" xfId="0" applyNumberFormat="1" applyFont="1" applyFill="1" applyBorder="1" applyAlignment="1">
      <alignment horizontal="right" wrapText="1"/>
    </xf>
    <xf numFmtId="168" fontId="7" fillId="3" borderId="24" xfId="0" applyNumberFormat="1" applyFont="1" applyFill="1" applyBorder="1" applyAlignment="1">
      <alignment horizontal="right" wrapText="1"/>
    </xf>
    <xf numFmtId="168" fontId="8" fillId="4" borderId="24" xfId="0" applyNumberFormat="1" applyFont="1" applyFill="1" applyBorder="1" applyAlignment="1">
      <alignment horizontal="right" wrapText="1"/>
    </xf>
    <xf numFmtId="168" fontId="5" fillId="3" borderId="9" xfId="0" applyNumberFormat="1" applyFont="1" applyFill="1" applyBorder="1" applyAlignment="1">
      <alignment horizontal="right" wrapText="1"/>
    </xf>
    <xf numFmtId="168" fontId="7" fillId="3" borderId="11" xfId="0" applyNumberFormat="1" applyFont="1" applyFill="1" applyBorder="1" applyAlignment="1">
      <alignment horizontal="right" wrapText="1"/>
    </xf>
    <xf numFmtId="168" fontId="7" fillId="3" borderId="25" xfId="0" applyNumberFormat="1" applyFont="1" applyFill="1" applyBorder="1" applyAlignment="1">
      <alignment horizontal="right" wrapText="1"/>
    </xf>
    <xf numFmtId="0" fontId="7" fillId="2" borderId="20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168" fontId="5" fillId="3" borderId="26" xfId="0" applyNumberFormat="1" applyFont="1" applyFill="1" applyBorder="1" applyAlignment="1">
      <alignment horizontal="right" wrapText="1"/>
    </xf>
    <xf numFmtId="169" fontId="12" fillId="0" borderId="0" xfId="0" applyNumberFormat="1" applyFont="1" applyAlignment="1">
      <alignment horizontal="center"/>
    </xf>
    <xf numFmtId="169" fontId="12" fillId="0" borderId="0" xfId="0" applyNumberFormat="1" applyFont="1"/>
    <xf numFmtId="0" fontId="18" fillId="3" borderId="20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0" fontId="5" fillId="0" borderId="0" xfId="0" applyFont="1"/>
    <xf numFmtId="0" fontId="7" fillId="3" borderId="22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168" fontId="7" fillId="3" borderId="27" xfId="0" applyNumberFormat="1" applyFont="1" applyFill="1" applyBorder="1" applyAlignment="1">
      <alignment horizontal="right" wrapText="1"/>
    </xf>
    <xf numFmtId="168" fontId="7" fillId="3" borderId="28" xfId="0" applyNumberFormat="1" applyFont="1" applyFill="1" applyBorder="1" applyAlignment="1">
      <alignment horizontal="right" wrapText="1"/>
    </xf>
    <xf numFmtId="0" fontId="7" fillId="3" borderId="23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vertical="center" wrapText="1"/>
    </xf>
    <xf numFmtId="0" fontId="27" fillId="0" borderId="0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/>
    </xf>
    <xf numFmtId="0" fontId="30" fillId="0" borderId="1" xfId="1" applyFont="1" applyFill="1" applyBorder="1" applyAlignment="1">
      <alignment horizontal="center" vertical="center" wrapText="1"/>
    </xf>
    <xf numFmtId="0" fontId="27" fillId="0" borderId="30" xfId="1" applyFont="1" applyFill="1" applyBorder="1" applyAlignment="1">
      <alignment horizontal="center" vertical="top"/>
    </xf>
    <xf numFmtId="0" fontId="27" fillId="0" borderId="1" xfId="1" applyFont="1" applyFill="1" applyBorder="1" applyAlignment="1">
      <alignment horizontal="center" vertical="top"/>
    </xf>
    <xf numFmtId="0" fontId="27" fillId="0" borderId="31" xfId="1" applyFont="1" applyFill="1" applyBorder="1" applyAlignment="1">
      <alignment horizontal="center" vertical="top"/>
    </xf>
    <xf numFmtId="0" fontId="24" fillId="0" borderId="30" xfId="1" applyFont="1" applyFill="1" applyBorder="1" applyAlignment="1">
      <alignment wrapText="1"/>
    </xf>
    <xf numFmtId="0" fontId="24" fillId="0" borderId="1" xfId="1" applyFont="1" applyFill="1" applyBorder="1" applyAlignment="1">
      <alignment horizontal="center" vertical="top"/>
    </xf>
    <xf numFmtId="0" fontId="24" fillId="0" borderId="1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vertical="center"/>
    </xf>
    <xf numFmtId="0" fontId="24" fillId="0" borderId="31" xfId="1" applyFont="1" applyFill="1" applyBorder="1" applyAlignment="1">
      <alignment horizontal="center"/>
    </xf>
    <xf numFmtId="0" fontId="31" fillId="0" borderId="30" xfId="1" applyFont="1" applyFill="1" applyBorder="1" applyAlignment="1">
      <alignment horizontal="left" wrapText="1"/>
    </xf>
    <xf numFmtId="0" fontId="32" fillId="0" borderId="30" xfId="1" applyFont="1" applyFill="1" applyBorder="1" applyAlignment="1">
      <alignment wrapText="1"/>
    </xf>
    <xf numFmtId="0" fontId="32" fillId="0" borderId="1" xfId="1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wrapText="1"/>
    </xf>
    <xf numFmtId="0" fontId="34" fillId="0" borderId="1" xfId="0" applyFont="1" applyBorder="1" applyAlignment="1">
      <alignment horizontal="center" vertical="center" wrapText="1"/>
    </xf>
    <xf numFmtId="0" fontId="35" fillId="0" borderId="30" xfId="0" applyFont="1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5" fillId="0" borderId="32" xfId="0" applyFont="1" applyBorder="1"/>
    <xf numFmtId="0" fontId="33" fillId="0" borderId="30" xfId="0" applyFont="1" applyBorder="1" applyAlignment="1">
      <alignment wrapText="1"/>
    </xf>
    <xf numFmtId="0" fontId="35" fillId="0" borderId="33" xfId="0" applyFont="1" applyBorder="1" applyAlignment="1">
      <alignment vertical="center" wrapText="1"/>
    </xf>
    <xf numFmtId="0" fontId="38" fillId="0" borderId="34" xfId="0" applyFont="1" applyBorder="1" applyAlignment="1">
      <alignment horizontal="center" vertical="center" wrapText="1"/>
    </xf>
    <xf numFmtId="170" fontId="8" fillId="4" borderId="27" xfId="0" applyNumberFormat="1" applyFont="1" applyFill="1" applyBorder="1" applyAlignment="1">
      <alignment horizontal="right" wrapText="1"/>
    </xf>
    <xf numFmtId="170" fontId="8" fillId="4" borderId="35" xfId="0" applyNumberFormat="1" applyFont="1" applyFill="1" applyBorder="1" applyAlignment="1">
      <alignment horizontal="right" wrapText="1"/>
    </xf>
    <xf numFmtId="170" fontId="7" fillId="3" borderId="9" xfId="0" applyNumberFormat="1" applyFont="1" applyFill="1" applyBorder="1" applyAlignment="1">
      <alignment horizontal="right" wrapText="1"/>
    </xf>
    <xf numFmtId="170" fontId="7" fillId="3" borderId="35" xfId="0" applyNumberFormat="1" applyFont="1" applyFill="1" applyBorder="1" applyAlignment="1">
      <alignment horizontal="right" wrapText="1"/>
    </xf>
    <xf numFmtId="170" fontId="7" fillId="2" borderId="9" xfId="0" applyNumberFormat="1" applyFont="1" applyFill="1" applyBorder="1" applyAlignment="1">
      <alignment horizontal="right" wrapText="1"/>
    </xf>
    <xf numFmtId="170" fontId="7" fillId="2" borderId="35" xfId="0" applyNumberFormat="1" applyFont="1" applyFill="1" applyBorder="1" applyAlignment="1">
      <alignment horizontal="right" wrapText="1"/>
    </xf>
    <xf numFmtId="170" fontId="8" fillId="4" borderId="9" xfId="0" applyNumberFormat="1" applyFont="1" applyFill="1" applyBorder="1" applyAlignment="1">
      <alignment horizontal="right" wrapText="1"/>
    </xf>
    <xf numFmtId="170" fontId="7" fillId="3" borderId="36" xfId="0" applyNumberFormat="1" applyFont="1" applyFill="1" applyBorder="1" applyAlignment="1">
      <alignment horizontal="right" wrapText="1"/>
    </xf>
    <xf numFmtId="170" fontId="7" fillId="3" borderId="24" xfId="0" applyNumberFormat="1" applyFont="1" applyFill="1" applyBorder="1" applyAlignment="1">
      <alignment horizontal="right" wrapText="1"/>
    </xf>
    <xf numFmtId="170" fontId="7" fillId="3" borderId="37" xfId="0" applyNumberFormat="1" applyFont="1" applyFill="1" applyBorder="1" applyAlignment="1">
      <alignment horizontal="right" wrapText="1"/>
    </xf>
    <xf numFmtId="170" fontId="7" fillId="2" borderId="24" xfId="0" applyNumberFormat="1" applyFont="1" applyFill="1" applyBorder="1" applyAlignment="1">
      <alignment horizontal="right" wrapText="1"/>
    </xf>
    <xf numFmtId="170" fontId="8" fillId="4" borderId="24" xfId="0" applyNumberFormat="1" applyFont="1" applyFill="1" applyBorder="1" applyAlignment="1">
      <alignment horizontal="right" wrapText="1"/>
    </xf>
    <xf numFmtId="170" fontId="5" fillId="3" borderId="9" xfId="0" applyNumberFormat="1" applyFont="1" applyFill="1" applyBorder="1" applyAlignment="1">
      <alignment horizontal="right" wrapText="1"/>
    </xf>
    <xf numFmtId="170" fontId="7" fillId="3" borderId="11" xfId="0" applyNumberFormat="1" applyFont="1" applyFill="1" applyBorder="1" applyAlignment="1">
      <alignment horizontal="right" wrapText="1"/>
    </xf>
    <xf numFmtId="170" fontId="5" fillId="3" borderId="26" xfId="0" applyNumberFormat="1" applyFont="1" applyFill="1" applyBorder="1" applyAlignment="1">
      <alignment horizontal="right" wrapText="1"/>
    </xf>
    <xf numFmtId="170" fontId="7" fillId="3" borderId="25" xfId="0" applyNumberFormat="1" applyFont="1" applyFill="1" applyBorder="1" applyAlignment="1">
      <alignment horizontal="right" wrapText="1"/>
    </xf>
    <xf numFmtId="170" fontId="20" fillId="4" borderId="27" xfId="0" applyNumberFormat="1" applyFont="1" applyFill="1" applyBorder="1" applyAlignment="1">
      <alignment horizontal="right" wrapText="1"/>
    </xf>
    <xf numFmtId="170" fontId="20" fillId="4" borderId="35" xfId="0" applyNumberFormat="1" applyFont="1" applyFill="1" applyBorder="1" applyAlignment="1">
      <alignment horizontal="right" wrapText="1"/>
    </xf>
    <xf numFmtId="170" fontId="21" fillId="3" borderId="9" xfId="0" applyNumberFormat="1" applyFont="1" applyFill="1" applyBorder="1" applyAlignment="1">
      <alignment horizontal="right" wrapText="1"/>
    </xf>
    <xf numFmtId="170" fontId="21" fillId="3" borderId="35" xfId="0" applyNumberFormat="1" applyFont="1" applyFill="1" applyBorder="1" applyAlignment="1">
      <alignment horizontal="right" wrapText="1"/>
    </xf>
    <xf numFmtId="170" fontId="20" fillId="4" borderId="9" xfId="0" applyNumberFormat="1" applyFont="1" applyFill="1" applyBorder="1" applyAlignment="1">
      <alignment horizontal="right" wrapText="1"/>
    </xf>
    <xf numFmtId="170" fontId="8" fillId="4" borderId="15" xfId="0" applyNumberFormat="1" applyFont="1" applyFill="1" applyBorder="1" applyAlignment="1">
      <alignment horizontal="right" wrapText="1"/>
    </xf>
    <xf numFmtId="170" fontId="8" fillId="4" borderId="38" xfId="0" applyNumberFormat="1" applyFont="1" applyFill="1" applyBorder="1" applyAlignment="1">
      <alignment horizontal="right" wrapText="1"/>
    </xf>
    <xf numFmtId="170" fontId="7" fillId="3" borderId="27" xfId="0" applyNumberFormat="1" applyFont="1" applyFill="1" applyBorder="1" applyAlignment="1">
      <alignment horizontal="right" wrapText="1"/>
    </xf>
    <xf numFmtId="170" fontId="7" fillId="3" borderId="28" xfId="0" applyNumberFormat="1" applyFont="1" applyFill="1" applyBorder="1" applyAlignment="1">
      <alignment horizontal="right" wrapText="1"/>
    </xf>
    <xf numFmtId="171" fontId="31" fillId="0" borderId="1" xfId="1" applyNumberFormat="1" applyFont="1" applyFill="1" applyBorder="1" applyAlignment="1">
      <alignment horizontal="center" vertical="center"/>
    </xf>
    <xf numFmtId="171" fontId="31" fillId="0" borderId="31" xfId="1" applyNumberFormat="1" applyFont="1" applyFill="1" applyBorder="1" applyAlignment="1">
      <alignment horizontal="center" vertical="center"/>
    </xf>
    <xf numFmtId="171" fontId="36" fillId="0" borderId="39" xfId="0" applyNumberFormat="1" applyFont="1" applyFill="1" applyBorder="1" applyAlignment="1">
      <alignment horizontal="center" vertical="center"/>
    </xf>
    <xf numFmtId="171" fontId="36" fillId="0" borderId="39" xfId="1" applyNumberFormat="1" applyFont="1" applyFill="1" applyBorder="1" applyAlignment="1">
      <alignment horizontal="center" vertical="center"/>
    </xf>
    <xf numFmtId="171" fontId="37" fillId="0" borderId="31" xfId="1" applyNumberFormat="1" applyFont="1" applyFill="1" applyBorder="1" applyAlignment="1">
      <alignment horizontal="center" vertical="center"/>
    </xf>
    <xf numFmtId="171" fontId="31" fillId="0" borderId="1" xfId="1" applyNumberFormat="1" applyFont="1" applyFill="1" applyBorder="1" applyAlignment="1">
      <alignment horizontal="center"/>
    </xf>
    <xf numFmtId="171" fontId="31" fillId="0" borderId="31" xfId="1" applyNumberFormat="1" applyFont="1" applyFill="1" applyBorder="1" applyAlignment="1">
      <alignment horizontal="center"/>
    </xf>
    <xf numFmtId="171" fontId="37" fillId="0" borderId="34" xfId="1" applyNumberFormat="1" applyFont="1" applyFill="1" applyBorder="1" applyAlignment="1">
      <alignment horizontal="center" vertical="center"/>
    </xf>
    <xf numFmtId="171" fontId="37" fillId="0" borderId="40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167" fontId="5" fillId="3" borderId="47" xfId="0" applyNumberFormat="1" applyFont="1" applyFill="1" applyBorder="1" applyAlignment="1">
      <alignment horizontal="center" vertical="center" wrapText="1"/>
    </xf>
    <xf numFmtId="167" fontId="5" fillId="3" borderId="29" xfId="0" applyNumberFormat="1" applyFont="1" applyFill="1" applyBorder="1" applyAlignment="1">
      <alignment horizontal="center" vertical="center" wrapText="1"/>
    </xf>
    <xf numFmtId="167" fontId="5" fillId="3" borderId="48" xfId="0" applyNumberFormat="1" applyFont="1" applyFill="1" applyBorder="1" applyAlignment="1">
      <alignment horizontal="center" vertical="center" wrapText="1"/>
    </xf>
    <xf numFmtId="167" fontId="5" fillId="3" borderId="49" xfId="0" applyNumberFormat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4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29" fillId="0" borderId="42" xfId="1" applyFont="1" applyFill="1" applyBorder="1" applyAlignment="1">
      <alignment horizontal="center" vertical="center" wrapText="1"/>
    </xf>
    <xf numFmtId="0" fontId="30" fillId="0" borderId="43" xfId="1" applyFont="1" applyFill="1" applyBorder="1" applyAlignment="1">
      <alignment horizontal="center" vertical="center" wrapText="1"/>
    </xf>
    <xf numFmtId="0" fontId="30" fillId="0" borderId="4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9" fontId="1" fillId="0" borderId="4" xfId="2" applyFont="1" applyBorder="1" applyAlignment="1">
      <alignment horizontal="center" vertical="center" wrapText="1"/>
    </xf>
    <xf numFmtId="9" fontId="1" fillId="0" borderId="41" xfId="2" applyFont="1" applyBorder="1" applyAlignment="1">
      <alignment horizontal="center" vertical="center" wrapText="1"/>
    </xf>
  </cellXfs>
  <cellStyles count="3">
    <cellStyle name="Обычный" xfId="0" builtinId="0"/>
    <cellStyle name="Обычный_Dod5kochtor" xfId="1"/>
    <cellStyle name="Процентный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3"/>
  <sheetViews>
    <sheetView tabSelected="1" view="pageBreakPreview" topLeftCell="A47" zoomScale="90" zoomScaleSheetLayoutView="90" workbookViewId="0">
      <selection activeCell="A50" sqref="A50:E50"/>
    </sheetView>
  </sheetViews>
  <sheetFormatPr defaultRowHeight="18.75"/>
  <cols>
    <col min="1" max="1" width="64.7109375" style="39" customWidth="1"/>
    <col min="2" max="2" width="16.5703125" style="39" customWidth="1"/>
    <col min="3" max="3" width="18.5703125" style="31" customWidth="1"/>
    <col min="4" max="4" width="18.28515625" style="40" customWidth="1"/>
    <col min="5" max="5" width="17.140625" style="41" customWidth="1"/>
    <col min="6" max="6" width="35.42578125" style="42" hidden="1" customWidth="1"/>
    <col min="7" max="7" width="13.140625" style="42" hidden="1" customWidth="1"/>
    <col min="8" max="8" width="11.85546875" style="39" hidden="1" customWidth="1"/>
    <col min="9" max="12" width="0" style="39" hidden="1" customWidth="1"/>
    <col min="13" max="13" width="19" style="39" hidden="1" customWidth="1"/>
    <col min="14" max="14" width="20.7109375" style="39" customWidth="1"/>
    <col min="15" max="15" width="21.42578125" style="39" customWidth="1"/>
    <col min="16" max="16384" width="9.140625" style="39"/>
  </cols>
  <sheetData>
    <row r="1" spans="1:15" s="30" customFormat="1" ht="52.5" customHeight="1">
      <c r="A1" s="147" t="s">
        <v>51</v>
      </c>
      <c r="B1" s="147"/>
      <c r="C1" s="147"/>
      <c r="D1" s="147"/>
      <c r="E1" s="147"/>
      <c r="F1" s="29"/>
      <c r="G1" s="29"/>
    </row>
    <row r="2" spans="1:15" s="30" customFormat="1" ht="19.5" thickBot="1">
      <c r="B2" s="79" t="s">
        <v>53</v>
      </c>
      <c r="C2" s="31"/>
      <c r="D2" s="31"/>
      <c r="E2" s="32" t="s">
        <v>29</v>
      </c>
      <c r="F2" s="29"/>
      <c r="G2" s="29"/>
    </row>
    <row r="3" spans="1:15" s="33" customFormat="1" ht="19.5" thickBot="1">
      <c r="A3" s="148" t="s">
        <v>30</v>
      </c>
      <c r="B3" s="150" t="s">
        <v>31</v>
      </c>
      <c r="C3" s="152" t="s">
        <v>32</v>
      </c>
      <c r="D3" s="153"/>
      <c r="E3" s="154" t="s">
        <v>33</v>
      </c>
      <c r="F3" s="29"/>
      <c r="G3" s="29"/>
    </row>
    <row r="4" spans="1:15" s="33" customFormat="1" ht="36" customHeight="1" thickBot="1">
      <c r="A4" s="149"/>
      <c r="B4" s="151"/>
      <c r="C4" s="34" t="s">
        <v>34</v>
      </c>
      <c r="D4" s="35" t="s">
        <v>35</v>
      </c>
      <c r="E4" s="155"/>
      <c r="F4" s="29"/>
      <c r="G4" s="29"/>
    </row>
    <row r="5" spans="1:15" s="57" customFormat="1" ht="37.5" customHeight="1">
      <c r="A5" s="59" t="s">
        <v>36</v>
      </c>
      <c r="B5" s="60"/>
      <c r="C5" s="112">
        <f>C6</f>
        <v>258635.5</v>
      </c>
      <c r="D5" s="112">
        <f>D7</f>
        <v>101248</v>
      </c>
      <c r="E5" s="113">
        <f>C5+D5</f>
        <v>359883.5</v>
      </c>
      <c r="F5" s="75">
        <f>D5-D13-D30</f>
        <v>1.1823431123048067E-11</v>
      </c>
      <c r="G5" s="56"/>
      <c r="M5" s="76">
        <f>C5-C13</f>
        <v>0</v>
      </c>
    </row>
    <row r="6" spans="1:15" s="30" customFormat="1" ht="37.5">
      <c r="A6" s="48" t="s">
        <v>37</v>
      </c>
      <c r="B6" s="43"/>
      <c r="C6" s="114">
        <f>C13</f>
        <v>258635.5</v>
      </c>
      <c r="D6" s="114"/>
      <c r="E6" s="115">
        <f t="shared" ref="E6:E13" si="0">C6+D6</f>
        <v>258635.5</v>
      </c>
      <c r="F6" s="29"/>
      <c r="G6" s="29"/>
    </row>
    <row r="7" spans="1:15" s="30" customFormat="1" ht="37.5">
      <c r="A7" s="48" t="s">
        <v>38</v>
      </c>
      <c r="B7" s="43"/>
      <c r="C7" s="114"/>
      <c r="D7" s="116">
        <f>D8</f>
        <v>101248</v>
      </c>
      <c r="E7" s="115">
        <f t="shared" si="0"/>
        <v>101248</v>
      </c>
      <c r="F7" s="29"/>
      <c r="G7" s="29"/>
    </row>
    <row r="8" spans="1:15" s="30" customFormat="1" ht="56.25">
      <c r="A8" s="71" t="s">
        <v>39</v>
      </c>
      <c r="B8" s="73">
        <v>25010000</v>
      </c>
      <c r="C8" s="116"/>
      <c r="D8" s="116">
        <f>D9+D10+D11+D12</f>
        <v>101248</v>
      </c>
      <c r="E8" s="117">
        <f t="shared" si="0"/>
        <v>101248</v>
      </c>
      <c r="F8" s="29"/>
      <c r="G8" s="29"/>
    </row>
    <row r="9" spans="1:15" s="30" customFormat="1" ht="56.25">
      <c r="A9" s="48" t="s">
        <v>40</v>
      </c>
      <c r="B9" s="51">
        <v>25010100</v>
      </c>
      <c r="C9" s="114"/>
      <c r="D9" s="114">
        <v>90508</v>
      </c>
      <c r="E9" s="115">
        <f t="shared" si="0"/>
        <v>90508</v>
      </c>
      <c r="F9" s="29"/>
      <c r="G9" s="29"/>
    </row>
    <row r="10" spans="1:15" s="30" customFormat="1" ht="37.5">
      <c r="A10" s="48" t="s">
        <v>41</v>
      </c>
      <c r="B10" s="51">
        <v>25010200</v>
      </c>
      <c r="C10" s="114"/>
      <c r="D10" s="114">
        <v>10360</v>
      </c>
      <c r="E10" s="115">
        <f t="shared" si="0"/>
        <v>10360</v>
      </c>
      <c r="F10" s="29"/>
      <c r="G10" s="29"/>
    </row>
    <row r="11" spans="1:15" s="30" customFormat="1">
      <c r="A11" s="48" t="s">
        <v>42</v>
      </c>
      <c r="B11" s="51">
        <v>25010300</v>
      </c>
      <c r="C11" s="114"/>
      <c r="D11" s="114">
        <v>330</v>
      </c>
      <c r="E11" s="115">
        <f t="shared" si="0"/>
        <v>330</v>
      </c>
      <c r="F11" s="29"/>
      <c r="G11" s="29"/>
    </row>
    <row r="12" spans="1:15" s="30" customFormat="1" ht="37.5">
      <c r="A12" s="48" t="s">
        <v>43</v>
      </c>
      <c r="B12" s="51">
        <v>25010400</v>
      </c>
      <c r="C12" s="114"/>
      <c r="D12" s="114">
        <v>50</v>
      </c>
      <c r="E12" s="115">
        <f t="shared" si="0"/>
        <v>50</v>
      </c>
      <c r="F12" s="29"/>
      <c r="G12" s="29"/>
    </row>
    <row r="13" spans="1:15" s="57" customFormat="1" ht="31.5" customHeight="1">
      <c r="A13" s="54" t="s">
        <v>24</v>
      </c>
      <c r="B13" s="58"/>
      <c r="C13" s="118">
        <f>C14+C15+C16+C17+C18+C20+C26+C27+C28+C29</f>
        <v>258635.5</v>
      </c>
      <c r="D13" s="118">
        <f>D14+D15+D16+D17+D18+D19+D20+D26+D27+D28+D29</f>
        <v>97906.799999999988</v>
      </c>
      <c r="E13" s="113">
        <f t="shared" si="0"/>
        <v>356542.3</v>
      </c>
      <c r="F13" s="56"/>
      <c r="G13" s="56"/>
      <c r="N13" s="76">
        <f>D13+D30</f>
        <v>101247.99999999999</v>
      </c>
      <c r="O13" s="76">
        <f>D5-N13</f>
        <v>0</v>
      </c>
    </row>
    <row r="14" spans="1:15" s="30" customFormat="1">
      <c r="A14" s="48" t="s">
        <v>4</v>
      </c>
      <c r="B14" s="44">
        <v>2111</v>
      </c>
      <c r="C14" s="114">
        <v>205193.2</v>
      </c>
      <c r="D14" s="114">
        <v>65623.5</v>
      </c>
      <c r="E14" s="119">
        <f t="shared" ref="E14:E22" si="1">C14+D14</f>
        <v>270816.7</v>
      </c>
      <c r="F14" s="29"/>
      <c r="G14" s="29"/>
    </row>
    <row r="15" spans="1:15" s="30" customFormat="1">
      <c r="A15" s="48" t="s">
        <v>5</v>
      </c>
      <c r="B15" s="44">
        <v>2120</v>
      </c>
      <c r="C15" s="114">
        <v>45142.7</v>
      </c>
      <c r="D15" s="114">
        <v>14437.2</v>
      </c>
      <c r="E15" s="119">
        <f t="shared" si="1"/>
        <v>59579.899999999994</v>
      </c>
      <c r="F15" s="29"/>
      <c r="G15" s="29"/>
    </row>
    <row r="16" spans="1:15" s="30" customFormat="1">
      <c r="A16" s="48" t="s">
        <v>48</v>
      </c>
      <c r="B16" s="44">
        <v>2210</v>
      </c>
      <c r="C16" s="114">
        <v>78.3</v>
      </c>
      <c r="D16" s="114">
        <v>478.4</v>
      </c>
      <c r="E16" s="119">
        <f t="shared" si="1"/>
        <v>556.69999999999993</v>
      </c>
      <c r="F16" s="29"/>
      <c r="G16" s="29"/>
    </row>
    <row r="17" spans="1:7" s="30" customFormat="1">
      <c r="A17" s="48" t="s">
        <v>6</v>
      </c>
      <c r="B17" s="44">
        <v>2230</v>
      </c>
      <c r="C17" s="114">
        <v>4390.8</v>
      </c>
      <c r="D17" s="114"/>
      <c r="E17" s="119">
        <f t="shared" si="1"/>
        <v>4390.8</v>
      </c>
      <c r="F17" s="29"/>
      <c r="G17" s="29"/>
    </row>
    <row r="18" spans="1:7" s="30" customFormat="1">
      <c r="A18" s="48" t="s">
        <v>7</v>
      </c>
      <c r="B18" s="45">
        <v>2240</v>
      </c>
      <c r="C18" s="114"/>
      <c r="D18" s="114">
        <v>1544</v>
      </c>
      <c r="E18" s="120">
        <f t="shared" si="1"/>
        <v>1544</v>
      </c>
      <c r="F18" s="29"/>
      <c r="G18" s="29"/>
    </row>
    <row r="19" spans="1:7" s="30" customFormat="1">
      <c r="A19" s="49" t="s">
        <v>8</v>
      </c>
      <c r="B19" s="45">
        <v>2250</v>
      </c>
      <c r="C19" s="121"/>
      <c r="D19" s="121">
        <v>300</v>
      </c>
      <c r="E19" s="120">
        <f t="shared" si="1"/>
        <v>300</v>
      </c>
      <c r="F19" s="29"/>
      <c r="G19" s="29"/>
    </row>
    <row r="20" spans="1:7" s="30" customFormat="1" ht="36.75" customHeight="1">
      <c r="A20" s="71" t="s">
        <v>49</v>
      </c>
      <c r="B20" s="72">
        <v>2270</v>
      </c>
      <c r="C20" s="116">
        <f>C21+C22+C23+C24+C25</f>
        <v>2163.6</v>
      </c>
      <c r="D20" s="116">
        <f>D21+D22+D23+D24+D25</f>
        <v>15358.699999999999</v>
      </c>
      <c r="E20" s="122">
        <f t="shared" si="1"/>
        <v>17522.3</v>
      </c>
      <c r="F20" s="29"/>
      <c r="G20" s="29"/>
    </row>
    <row r="21" spans="1:7" s="30" customFormat="1">
      <c r="A21" s="48" t="s">
        <v>9</v>
      </c>
      <c r="B21" s="44">
        <v>2271</v>
      </c>
      <c r="C21" s="114">
        <v>2163.6</v>
      </c>
      <c r="D21" s="114">
        <v>5345.1</v>
      </c>
      <c r="E21" s="120">
        <f t="shared" si="1"/>
        <v>7508.7000000000007</v>
      </c>
      <c r="F21" s="29"/>
      <c r="G21" s="29"/>
    </row>
    <row r="22" spans="1:7" s="30" customFormat="1">
      <c r="A22" s="48" t="s">
        <v>28</v>
      </c>
      <c r="B22" s="44">
        <v>2272</v>
      </c>
      <c r="C22" s="114"/>
      <c r="D22" s="114">
        <v>1686.5</v>
      </c>
      <c r="E22" s="120">
        <f t="shared" si="1"/>
        <v>1686.5</v>
      </c>
      <c r="F22" s="29"/>
      <c r="G22" s="29"/>
    </row>
    <row r="23" spans="1:7" s="30" customFormat="1">
      <c r="A23" s="48" t="s">
        <v>10</v>
      </c>
      <c r="B23" s="44">
        <v>2273</v>
      </c>
      <c r="C23" s="114"/>
      <c r="D23" s="114">
        <v>7893.9</v>
      </c>
      <c r="E23" s="120">
        <f t="shared" ref="E23:E36" si="2">C23+D23</f>
        <v>7893.9</v>
      </c>
      <c r="F23" s="29"/>
      <c r="G23" s="29"/>
    </row>
    <row r="24" spans="1:7" s="30" customFormat="1">
      <c r="A24" s="48" t="s">
        <v>11</v>
      </c>
      <c r="B24" s="44">
        <v>2274</v>
      </c>
      <c r="C24" s="114"/>
      <c r="D24" s="114">
        <v>148.9</v>
      </c>
      <c r="E24" s="120">
        <f t="shared" si="2"/>
        <v>148.9</v>
      </c>
      <c r="F24" s="29"/>
      <c r="G24" s="29"/>
    </row>
    <row r="25" spans="1:7" s="30" customFormat="1">
      <c r="A25" s="48" t="s">
        <v>21</v>
      </c>
      <c r="B25" s="44">
        <v>2275</v>
      </c>
      <c r="C25" s="114"/>
      <c r="D25" s="114">
        <v>284.3</v>
      </c>
      <c r="E25" s="120">
        <f t="shared" si="2"/>
        <v>284.3</v>
      </c>
      <c r="F25" s="29"/>
      <c r="G25" s="29"/>
    </row>
    <row r="26" spans="1:7" s="30" customFormat="1" ht="37.5">
      <c r="A26" s="48" t="s">
        <v>12</v>
      </c>
      <c r="B26" s="44">
        <v>2282</v>
      </c>
      <c r="C26" s="114"/>
      <c r="D26" s="114">
        <v>60</v>
      </c>
      <c r="E26" s="120">
        <f t="shared" si="2"/>
        <v>60</v>
      </c>
      <c r="F26" s="29"/>
      <c r="G26" s="29"/>
    </row>
    <row r="27" spans="1:7" s="30" customFormat="1">
      <c r="A27" s="48" t="s">
        <v>13</v>
      </c>
      <c r="B27" s="44">
        <v>2720</v>
      </c>
      <c r="C27" s="114"/>
      <c r="D27" s="114"/>
      <c r="E27" s="120">
        <f t="shared" si="2"/>
        <v>0</v>
      </c>
      <c r="F27" s="29"/>
      <c r="G27" s="29"/>
    </row>
    <row r="28" spans="1:7" s="30" customFormat="1">
      <c r="A28" s="48" t="s">
        <v>50</v>
      </c>
      <c r="B28" s="44">
        <v>2730</v>
      </c>
      <c r="C28" s="114">
        <v>1666.9</v>
      </c>
      <c r="D28" s="114"/>
      <c r="E28" s="120">
        <f t="shared" si="2"/>
        <v>1666.9</v>
      </c>
      <c r="F28" s="29"/>
      <c r="G28" s="29"/>
    </row>
    <row r="29" spans="1:7" s="30" customFormat="1">
      <c r="A29" s="48" t="s">
        <v>44</v>
      </c>
      <c r="B29" s="44">
        <v>2800</v>
      </c>
      <c r="C29" s="114"/>
      <c r="D29" s="114">
        <v>105</v>
      </c>
      <c r="E29" s="120">
        <f t="shared" si="2"/>
        <v>105</v>
      </c>
      <c r="F29" s="29"/>
      <c r="G29" s="29"/>
    </row>
    <row r="30" spans="1:7" s="57" customFormat="1" ht="34.5">
      <c r="A30" s="54" t="s">
        <v>14</v>
      </c>
      <c r="B30" s="55"/>
      <c r="C30" s="118">
        <f>C31+C32+C33+C34+C35+C36</f>
        <v>0</v>
      </c>
      <c r="D30" s="118">
        <f>D31+D32+D33+D34+D35+D36</f>
        <v>3341.2</v>
      </c>
      <c r="E30" s="123">
        <f t="shared" si="2"/>
        <v>3341.2</v>
      </c>
      <c r="F30" s="56"/>
      <c r="G30" s="56"/>
    </row>
    <row r="31" spans="1:7" s="30" customFormat="1">
      <c r="A31" s="50" t="s">
        <v>19</v>
      </c>
      <c r="B31" s="46">
        <v>3110</v>
      </c>
      <c r="C31" s="114"/>
      <c r="D31" s="124">
        <v>200</v>
      </c>
      <c r="E31" s="120">
        <f t="shared" si="2"/>
        <v>200</v>
      </c>
      <c r="F31" s="29"/>
      <c r="G31" s="29"/>
    </row>
    <row r="32" spans="1:7" s="30" customFormat="1">
      <c r="A32" s="50" t="s">
        <v>45</v>
      </c>
      <c r="B32" s="46">
        <v>3130</v>
      </c>
      <c r="C32" s="114"/>
      <c r="D32" s="124"/>
      <c r="E32" s="120">
        <f t="shared" si="2"/>
        <v>0</v>
      </c>
      <c r="F32" s="29"/>
      <c r="G32" s="29"/>
    </row>
    <row r="33" spans="1:7" s="30" customFormat="1">
      <c r="A33" s="50" t="s">
        <v>23</v>
      </c>
      <c r="B33" s="46">
        <v>3131</v>
      </c>
      <c r="C33" s="114"/>
      <c r="D33" s="124"/>
      <c r="E33" s="120">
        <f t="shared" si="2"/>
        <v>0</v>
      </c>
      <c r="F33" s="29"/>
      <c r="G33" s="29"/>
    </row>
    <row r="34" spans="1:7" s="30" customFormat="1">
      <c r="A34" s="50" t="s">
        <v>20</v>
      </c>
      <c r="B34" s="46">
        <v>3132</v>
      </c>
      <c r="C34" s="114"/>
      <c r="D34" s="124"/>
      <c r="E34" s="120">
        <f t="shared" si="2"/>
        <v>0</v>
      </c>
      <c r="F34" s="29"/>
      <c r="G34" s="29"/>
    </row>
    <row r="35" spans="1:7" s="30" customFormat="1">
      <c r="A35" s="50" t="s">
        <v>46</v>
      </c>
      <c r="B35" s="46">
        <v>3141</v>
      </c>
      <c r="C35" s="114"/>
      <c r="D35" s="124">
        <v>1144</v>
      </c>
      <c r="E35" s="120">
        <f t="shared" si="2"/>
        <v>1144</v>
      </c>
      <c r="F35" s="29"/>
      <c r="G35" s="29"/>
    </row>
    <row r="36" spans="1:7" s="30" customFormat="1" ht="19.5" thickBot="1">
      <c r="A36" s="36" t="s">
        <v>47</v>
      </c>
      <c r="B36" s="47">
        <v>3142</v>
      </c>
      <c r="C36" s="125"/>
      <c r="D36" s="126">
        <v>1997.2</v>
      </c>
      <c r="E36" s="127">
        <f t="shared" si="2"/>
        <v>1997.2</v>
      </c>
      <c r="F36" s="29"/>
      <c r="G36" s="29"/>
    </row>
    <row r="37" spans="1:7" s="30" customFormat="1">
      <c r="A37" s="158"/>
      <c r="B37" s="158"/>
      <c r="C37" s="158"/>
      <c r="D37" s="158"/>
      <c r="E37" s="37"/>
      <c r="F37" s="29"/>
      <c r="G37" s="29"/>
    </row>
    <row r="38" spans="1:7" s="30" customFormat="1">
      <c r="C38" s="31"/>
      <c r="D38" s="31"/>
      <c r="E38" s="38"/>
      <c r="F38" s="29"/>
      <c r="G38" s="29"/>
    </row>
    <row r="39" spans="1:7" s="30" customFormat="1" ht="56.25" customHeight="1">
      <c r="A39" s="147" t="s">
        <v>52</v>
      </c>
      <c r="B39" s="147"/>
      <c r="C39" s="147"/>
      <c r="D39" s="147"/>
      <c r="E39" s="147"/>
      <c r="F39" s="29"/>
      <c r="G39" s="29"/>
    </row>
    <row r="40" spans="1:7" s="30" customFormat="1" ht="19.5" thickBot="1">
      <c r="B40" s="79" t="s">
        <v>53</v>
      </c>
      <c r="C40" s="31"/>
      <c r="D40" s="31"/>
      <c r="E40" s="32" t="s">
        <v>29</v>
      </c>
      <c r="F40" s="29"/>
      <c r="G40" s="29"/>
    </row>
    <row r="41" spans="1:7" s="30" customFormat="1" ht="19.5" thickBot="1">
      <c r="A41" s="148" t="s">
        <v>30</v>
      </c>
      <c r="B41" s="150" t="s">
        <v>31</v>
      </c>
      <c r="C41" s="152" t="s">
        <v>32</v>
      </c>
      <c r="D41" s="153"/>
      <c r="E41" s="154" t="s">
        <v>33</v>
      </c>
      <c r="F41" s="29"/>
      <c r="G41" s="29"/>
    </row>
    <row r="42" spans="1:7" s="30" customFormat="1" ht="38.25" thickBot="1">
      <c r="A42" s="149"/>
      <c r="B42" s="151"/>
      <c r="C42" s="34" t="s">
        <v>34</v>
      </c>
      <c r="D42" s="35" t="s">
        <v>35</v>
      </c>
      <c r="E42" s="155"/>
      <c r="F42" s="29"/>
      <c r="G42" s="29"/>
    </row>
    <row r="43" spans="1:7" s="57" customFormat="1" ht="33">
      <c r="A43" s="62" t="s">
        <v>36</v>
      </c>
      <c r="B43" s="60"/>
      <c r="C43" s="128">
        <f>C44</f>
        <v>63545</v>
      </c>
      <c r="D43" s="128">
        <f>D45</f>
        <v>0</v>
      </c>
      <c r="E43" s="129">
        <f>C43+D43</f>
        <v>63545</v>
      </c>
      <c r="F43" s="56"/>
      <c r="G43" s="56"/>
    </row>
    <row r="44" spans="1:7" s="30" customFormat="1" ht="60">
      <c r="A44" s="77" t="s">
        <v>37</v>
      </c>
      <c r="B44" s="78"/>
      <c r="C44" s="130">
        <f>C46</f>
        <v>63545</v>
      </c>
      <c r="D44" s="130"/>
      <c r="E44" s="131">
        <f>C44+D44</f>
        <v>63545</v>
      </c>
      <c r="F44" s="29"/>
      <c r="G44" s="29"/>
    </row>
    <row r="45" spans="1:7" s="30" customFormat="1" ht="90">
      <c r="A45" s="77" t="s">
        <v>38</v>
      </c>
      <c r="B45" s="78"/>
      <c r="C45" s="130"/>
      <c r="D45" s="130"/>
      <c r="E45" s="131">
        <f>C45+D45</f>
        <v>0</v>
      </c>
      <c r="F45" s="29"/>
      <c r="G45" s="29"/>
    </row>
    <row r="46" spans="1:7" s="30" customFormat="1" ht="33">
      <c r="A46" s="61" t="s">
        <v>24</v>
      </c>
      <c r="B46" s="58"/>
      <c r="C46" s="132">
        <f>C47</f>
        <v>63545</v>
      </c>
      <c r="D46" s="132">
        <f>D47</f>
        <v>0</v>
      </c>
      <c r="E46" s="129">
        <f>C46+D46</f>
        <v>63545</v>
      </c>
      <c r="F46" s="29"/>
      <c r="G46" s="29"/>
    </row>
    <row r="47" spans="1:7" s="30" customFormat="1" ht="36.75" customHeight="1" thickBot="1">
      <c r="A47" s="52" t="s">
        <v>13</v>
      </c>
      <c r="B47" s="53">
        <v>2720</v>
      </c>
      <c r="C47" s="125">
        <v>63545</v>
      </c>
      <c r="D47" s="125"/>
      <c r="E47" s="127">
        <f>C47+D47</f>
        <v>63545</v>
      </c>
      <c r="F47" s="29"/>
      <c r="G47" s="29"/>
    </row>
    <row r="48" spans="1:7" s="30" customFormat="1">
      <c r="C48" s="31"/>
      <c r="D48" s="31"/>
      <c r="E48" s="38"/>
      <c r="F48" s="29"/>
      <c r="G48" s="29"/>
    </row>
    <row r="49" spans="1:7" s="30" customFormat="1">
      <c r="C49" s="31"/>
      <c r="D49" s="31"/>
      <c r="E49" s="38"/>
      <c r="F49" s="29"/>
      <c r="G49" s="29"/>
    </row>
    <row r="50" spans="1:7" s="30" customFormat="1" ht="52.5" customHeight="1">
      <c r="A50" s="162" t="s">
        <v>84</v>
      </c>
      <c r="B50" s="162"/>
      <c r="C50" s="162"/>
      <c r="D50" s="162"/>
      <c r="E50" s="162"/>
      <c r="F50" s="29"/>
      <c r="G50" s="29"/>
    </row>
    <row r="51" spans="1:7" s="30" customFormat="1" ht="19.5" thickBot="1">
      <c r="C51" s="31"/>
      <c r="D51" s="31"/>
      <c r="E51" s="32" t="s">
        <v>29</v>
      </c>
      <c r="F51" s="29"/>
      <c r="G51" s="29"/>
    </row>
    <row r="52" spans="1:7" s="33" customFormat="1" ht="19.5" thickBot="1">
      <c r="A52" s="148" t="s">
        <v>30</v>
      </c>
      <c r="B52" s="150" t="s">
        <v>31</v>
      </c>
      <c r="C52" s="152" t="s">
        <v>32</v>
      </c>
      <c r="D52" s="153"/>
      <c r="E52" s="154" t="s">
        <v>33</v>
      </c>
      <c r="F52" s="29"/>
      <c r="G52" s="29"/>
    </row>
    <row r="53" spans="1:7" s="33" customFormat="1" ht="41.25" customHeight="1" thickBot="1">
      <c r="A53" s="149"/>
      <c r="B53" s="151"/>
      <c r="C53" s="34" t="s">
        <v>34</v>
      </c>
      <c r="D53" s="35" t="s">
        <v>35</v>
      </c>
      <c r="E53" s="155"/>
      <c r="F53" s="29"/>
      <c r="G53" s="29"/>
    </row>
    <row r="54" spans="1:7" s="30" customFormat="1" ht="30" customHeight="1">
      <c r="A54" s="62" t="s">
        <v>36</v>
      </c>
      <c r="B54" s="60"/>
      <c r="C54" s="128">
        <f>C55</f>
        <v>218</v>
      </c>
      <c r="D54" s="128">
        <f>D56</f>
        <v>0</v>
      </c>
      <c r="E54" s="129">
        <f>C54+D54</f>
        <v>218</v>
      </c>
      <c r="F54" s="63" t="e">
        <f>D54-#REF!-#REF!</f>
        <v>#REF!</v>
      </c>
      <c r="G54" s="29"/>
    </row>
    <row r="55" spans="1:7" s="30" customFormat="1" ht="60">
      <c r="A55" s="77" t="s">
        <v>37</v>
      </c>
      <c r="B55" s="78"/>
      <c r="C55" s="130">
        <f>C57</f>
        <v>218</v>
      </c>
      <c r="D55" s="130"/>
      <c r="E55" s="131">
        <f>C55+D55</f>
        <v>218</v>
      </c>
      <c r="F55" s="29"/>
      <c r="G55" s="29"/>
    </row>
    <row r="56" spans="1:7" s="30" customFormat="1" ht="90">
      <c r="A56" s="77" t="s">
        <v>38</v>
      </c>
      <c r="B56" s="78"/>
      <c r="C56" s="130"/>
      <c r="D56" s="130"/>
      <c r="E56" s="131">
        <f>C56+D56</f>
        <v>0</v>
      </c>
      <c r="F56" s="29"/>
      <c r="G56" s="29"/>
    </row>
    <row r="57" spans="1:7" s="30" customFormat="1" ht="33.75" thickBot="1">
      <c r="A57" s="61" t="s">
        <v>24</v>
      </c>
      <c r="B57" s="58"/>
      <c r="C57" s="132">
        <f>C58</f>
        <v>218</v>
      </c>
      <c r="D57" s="132">
        <f>D58</f>
        <v>0</v>
      </c>
      <c r="E57" s="129">
        <f>C57+D57</f>
        <v>218</v>
      </c>
      <c r="F57" s="29"/>
      <c r="G57" s="29"/>
    </row>
    <row r="58" spans="1:7" s="30" customFormat="1" ht="19.5" thickBot="1">
      <c r="A58" s="146" t="s">
        <v>85</v>
      </c>
      <c r="B58" s="53">
        <v>2730</v>
      </c>
      <c r="C58" s="125">
        <v>218</v>
      </c>
      <c r="D58" s="125"/>
      <c r="E58" s="127">
        <f>C58+D58</f>
        <v>218</v>
      </c>
      <c r="F58" s="29"/>
      <c r="G58" s="29"/>
    </row>
    <row r="59" spans="1:7" s="30" customFormat="1" ht="25.5" customHeight="1">
      <c r="C59" s="31"/>
      <c r="D59" s="31"/>
      <c r="E59" s="38"/>
      <c r="F59" s="29"/>
      <c r="G59" s="29"/>
    </row>
    <row r="60" spans="1:7" s="30" customFormat="1" ht="75.75" customHeight="1">
      <c r="A60" s="147" t="s">
        <v>54</v>
      </c>
      <c r="B60" s="147"/>
      <c r="C60" s="147"/>
      <c r="D60" s="147"/>
      <c r="E60" s="147"/>
      <c r="F60" s="29"/>
      <c r="G60" s="29"/>
    </row>
    <row r="61" spans="1:7" s="30" customFormat="1" ht="19.5" thickBot="1">
      <c r="B61" s="79"/>
      <c r="C61" s="31"/>
      <c r="D61" s="31"/>
      <c r="E61" s="32" t="s">
        <v>29</v>
      </c>
      <c r="F61" s="29"/>
      <c r="G61" s="29"/>
    </row>
    <row r="62" spans="1:7" s="30" customFormat="1" ht="19.5" thickBot="1">
      <c r="A62" s="148" t="s">
        <v>30</v>
      </c>
      <c r="B62" s="156" t="s">
        <v>31</v>
      </c>
      <c r="C62" s="152" t="s">
        <v>32</v>
      </c>
      <c r="D62" s="153"/>
      <c r="E62" s="154" t="s">
        <v>33</v>
      </c>
      <c r="F62" s="29"/>
      <c r="G62" s="29"/>
    </row>
    <row r="63" spans="1:7" s="30" customFormat="1" ht="38.25" thickBot="1">
      <c r="A63" s="149"/>
      <c r="B63" s="157"/>
      <c r="C63" s="34" t="s">
        <v>34</v>
      </c>
      <c r="D63" s="35" t="s">
        <v>35</v>
      </c>
      <c r="E63" s="155"/>
      <c r="F63" s="29"/>
      <c r="G63" s="29"/>
    </row>
    <row r="64" spans="1:7" s="30" customFormat="1" ht="30.75" thickBot="1">
      <c r="A64" s="85" t="s">
        <v>36</v>
      </c>
      <c r="B64" s="86"/>
      <c r="C64" s="133">
        <v>143.5</v>
      </c>
      <c r="D64" s="133">
        <f>D66</f>
        <v>0</v>
      </c>
      <c r="E64" s="134">
        <f>C64+D64</f>
        <v>143.5</v>
      </c>
      <c r="F64" s="29"/>
      <c r="G64" s="29"/>
    </row>
    <row r="65" spans="1:7" s="30" customFormat="1" ht="37.5">
      <c r="A65" s="80" t="s">
        <v>37</v>
      </c>
      <c r="B65" s="84"/>
      <c r="C65" s="135">
        <v>143.5</v>
      </c>
      <c r="D65" s="135"/>
      <c r="E65" s="115">
        <v>143.5</v>
      </c>
      <c r="F65" s="29"/>
      <c r="G65" s="29"/>
    </row>
    <row r="66" spans="1:7" s="30" customFormat="1" ht="38.25" thickBot="1">
      <c r="A66" s="48" t="s">
        <v>38</v>
      </c>
      <c r="B66" s="43"/>
      <c r="C66" s="114"/>
      <c r="D66" s="116">
        <f>D67</f>
        <v>0</v>
      </c>
      <c r="E66" s="115">
        <f t="shared" ref="E66:E72" si="3">C66+D66</f>
        <v>0</v>
      </c>
      <c r="F66" s="29"/>
      <c r="G66" s="29"/>
    </row>
    <row r="67" spans="1:7" ht="56.25" hidden="1" customHeight="1">
      <c r="A67" s="71" t="s">
        <v>39</v>
      </c>
      <c r="B67" s="73">
        <v>25010000</v>
      </c>
      <c r="C67" s="116"/>
      <c r="D67" s="116">
        <f>D68+D69+D70+D71</f>
        <v>0</v>
      </c>
      <c r="E67" s="117">
        <f t="shared" si="3"/>
        <v>0</v>
      </c>
    </row>
    <row r="68" spans="1:7" ht="56.25" hidden="1">
      <c r="A68" s="48" t="s">
        <v>40</v>
      </c>
      <c r="B68" s="51">
        <v>25010100</v>
      </c>
      <c r="C68" s="114"/>
      <c r="D68" s="114"/>
      <c r="E68" s="115">
        <f t="shared" si="3"/>
        <v>0</v>
      </c>
    </row>
    <row r="69" spans="1:7" ht="37.5" hidden="1">
      <c r="A69" s="48" t="s">
        <v>41</v>
      </c>
      <c r="B69" s="51">
        <v>25010200</v>
      </c>
      <c r="C69" s="114"/>
      <c r="D69" s="114"/>
      <c r="E69" s="115">
        <f t="shared" si="3"/>
        <v>0</v>
      </c>
    </row>
    <row r="70" spans="1:7" hidden="1">
      <c r="A70" s="48" t="s">
        <v>42</v>
      </c>
      <c r="B70" s="51">
        <v>25010300</v>
      </c>
      <c r="C70" s="114"/>
      <c r="D70" s="114"/>
      <c r="E70" s="115">
        <f t="shared" si="3"/>
        <v>0</v>
      </c>
    </row>
    <row r="71" spans="1:7" ht="38.25" hidden="1" thickBot="1">
      <c r="A71" s="49" t="s">
        <v>43</v>
      </c>
      <c r="B71" s="87">
        <v>25010400</v>
      </c>
      <c r="C71" s="121"/>
      <c r="D71" s="121"/>
      <c r="E71" s="136">
        <f t="shared" si="3"/>
        <v>0</v>
      </c>
    </row>
    <row r="72" spans="1:7" ht="35.25" thickBot="1">
      <c r="A72" s="88" t="s">
        <v>24</v>
      </c>
      <c r="B72" s="86"/>
      <c r="C72" s="133">
        <f>C73+C74+C75+C76+C77+C79+C85+C86+C87+C88</f>
        <v>143.5</v>
      </c>
      <c r="D72" s="133">
        <f>D73+D74+D75+D76+D77+D78+D79+D85+D86+D87+D88</f>
        <v>0</v>
      </c>
      <c r="E72" s="134">
        <f t="shared" si="3"/>
        <v>143.5</v>
      </c>
    </row>
    <row r="73" spans="1:7" hidden="1">
      <c r="A73" s="80" t="s">
        <v>4</v>
      </c>
      <c r="B73" s="81">
        <v>2111</v>
      </c>
      <c r="C73" s="135"/>
      <c r="D73" s="135"/>
      <c r="E73" s="115">
        <f t="shared" ref="E73:E81" si="4">C73+D73</f>
        <v>0</v>
      </c>
    </row>
    <row r="74" spans="1:7" hidden="1">
      <c r="A74" s="48" t="s">
        <v>5</v>
      </c>
      <c r="B74" s="44">
        <v>2120</v>
      </c>
      <c r="C74" s="114"/>
      <c r="D74" s="114"/>
      <c r="E74" s="119">
        <f t="shared" si="4"/>
        <v>0</v>
      </c>
    </row>
    <row r="75" spans="1:7" hidden="1">
      <c r="A75" s="48" t="s">
        <v>48</v>
      </c>
      <c r="B75" s="44">
        <v>2210</v>
      </c>
      <c r="C75" s="114"/>
      <c r="D75" s="114"/>
      <c r="E75" s="119">
        <f t="shared" si="4"/>
        <v>0</v>
      </c>
    </row>
    <row r="76" spans="1:7" hidden="1">
      <c r="A76" s="48" t="s">
        <v>6</v>
      </c>
      <c r="B76" s="44">
        <v>2230</v>
      </c>
      <c r="C76" s="114"/>
      <c r="D76" s="114"/>
      <c r="E76" s="119">
        <f t="shared" si="4"/>
        <v>0</v>
      </c>
    </row>
    <row r="77" spans="1:7" hidden="1">
      <c r="A77" s="48" t="s">
        <v>7</v>
      </c>
      <c r="B77" s="45">
        <v>2240</v>
      </c>
      <c r="C77" s="114"/>
      <c r="D77" s="114"/>
      <c r="E77" s="120">
        <f t="shared" si="4"/>
        <v>0</v>
      </c>
    </row>
    <row r="78" spans="1:7" hidden="1">
      <c r="A78" s="49" t="s">
        <v>8</v>
      </c>
      <c r="B78" s="45">
        <v>2250</v>
      </c>
      <c r="C78" s="121"/>
      <c r="D78" s="121"/>
      <c r="E78" s="120">
        <f t="shared" si="4"/>
        <v>0</v>
      </c>
    </row>
    <row r="79" spans="1:7">
      <c r="A79" s="71" t="s">
        <v>49</v>
      </c>
      <c r="B79" s="72">
        <v>2270</v>
      </c>
      <c r="C79" s="116">
        <f>C80+C81+C82+C83+C84</f>
        <v>143.5</v>
      </c>
      <c r="D79" s="116">
        <f>D80+D81+D82+D83+D84</f>
        <v>0</v>
      </c>
      <c r="E79" s="122">
        <f t="shared" si="4"/>
        <v>143.5</v>
      </c>
    </row>
    <row r="80" spans="1:7">
      <c r="A80" s="48" t="s">
        <v>9</v>
      </c>
      <c r="B80" s="44">
        <v>2271</v>
      </c>
      <c r="C80" s="114"/>
      <c r="D80" s="114"/>
      <c r="E80" s="120">
        <f t="shared" si="4"/>
        <v>0</v>
      </c>
    </row>
    <row r="81" spans="1:5">
      <c r="A81" s="48" t="s">
        <v>28</v>
      </c>
      <c r="B81" s="44">
        <v>2272</v>
      </c>
      <c r="C81" s="114">
        <v>44.9</v>
      </c>
      <c r="D81" s="114"/>
      <c r="E81" s="120">
        <f t="shared" si="4"/>
        <v>44.9</v>
      </c>
    </row>
    <row r="82" spans="1:5">
      <c r="A82" s="48" t="s">
        <v>10</v>
      </c>
      <c r="B82" s="44">
        <v>2273</v>
      </c>
      <c r="C82" s="114">
        <v>89.7</v>
      </c>
      <c r="D82" s="114"/>
      <c r="E82" s="120">
        <f t="shared" ref="E82:E95" si="5">C82+D82</f>
        <v>89.7</v>
      </c>
    </row>
    <row r="83" spans="1:5">
      <c r="A83" s="48" t="s">
        <v>11</v>
      </c>
      <c r="B83" s="44">
        <v>2274</v>
      </c>
      <c r="C83" s="114">
        <v>2.6</v>
      </c>
      <c r="D83" s="114"/>
      <c r="E83" s="120">
        <f t="shared" si="5"/>
        <v>2.6</v>
      </c>
    </row>
    <row r="84" spans="1:5" ht="19.5" thickBot="1">
      <c r="A84" s="52" t="s">
        <v>21</v>
      </c>
      <c r="B84" s="53">
        <v>2275</v>
      </c>
      <c r="C84" s="125">
        <v>6.3</v>
      </c>
      <c r="D84" s="125"/>
      <c r="E84" s="127">
        <f t="shared" si="5"/>
        <v>6.3</v>
      </c>
    </row>
    <row r="85" spans="1:5" ht="37.5" hidden="1">
      <c r="A85" s="80" t="s">
        <v>12</v>
      </c>
      <c r="B85" s="81">
        <v>2282</v>
      </c>
      <c r="C85" s="82"/>
      <c r="D85" s="82"/>
      <c r="E85" s="83">
        <f t="shared" si="5"/>
        <v>0</v>
      </c>
    </row>
    <row r="86" spans="1:5" hidden="1">
      <c r="A86" s="48" t="s">
        <v>13</v>
      </c>
      <c r="B86" s="44">
        <v>2720</v>
      </c>
      <c r="C86" s="64"/>
      <c r="D86" s="64"/>
      <c r="E86" s="66">
        <f t="shared" si="5"/>
        <v>0</v>
      </c>
    </row>
    <row r="87" spans="1:5" hidden="1">
      <c r="A87" s="48" t="s">
        <v>50</v>
      </c>
      <c r="B87" s="44">
        <v>2730</v>
      </c>
      <c r="C87" s="64"/>
      <c r="D87" s="64"/>
      <c r="E87" s="66">
        <f t="shared" si="5"/>
        <v>0</v>
      </c>
    </row>
    <row r="88" spans="1:5" hidden="1">
      <c r="A88" s="48" t="s">
        <v>44</v>
      </c>
      <c r="B88" s="44">
        <v>2800</v>
      </c>
      <c r="C88" s="64"/>
      <c r="D88" s="64"/>
      <c r="E88" s="66">
        <f t="shared" si="5"/>
        <v>0</v>
      </c>
    </row>
    <row r="89" spans="1:5" ht="34.5" hidden="1">
      <c r="A89" s="54" t="s">
        <v>14</v>
      </c>
      <c r="B89" s="55"/>
      <c r="C89" s="65">
        <f>C90+C91+C92+C93+C94+C95</f>
        <v>0</v>
      </c>
      <c r="D89" s="65">
        <f>D90+D91+D92+D93+D94+D95</f>
        <v>0</v>
      </c>
      <c r="E89" s="67">
        <f t="shared" si="5"/>
        <v>0</v>
      </c>
    </row>
    <row r="90" spans="1:5" hidden="1">
      <c r="A90" s="50" t="s">
        <v>19</v>
      </c>
      <c r="B90" s="46">
        <v>3110</v>
      </c>
      <c r="C90" s="64"/>
      <c r="D90" s="68"/>
      <c r="E90" s="66">
        <f t="shared" si="5"/>
        <v>0</v>
      </c>
    </row>
    <row r="91" spans="1:5" hidden="1">
      <c r="A91" s="50" t="s">
        <v>45</v>
      </c>
      <c r="B91" s="46">
        <v>3130</v>
      </c>
      <c r="C91" s="64"/>
      <c r="D91" s="68"/>
      <c r="E91" s="66">
        <f t="shared" si="5"/>
        <v>0</v>
      </c>
    </row>
    <row r="92" spans="1:5" hidden="1">
      <c r="A92" s="50" t="s">
        <v>23</v>
      </c>
      <c r="B92" s="46">
        <v>3131</v>
      </c>
      <c r="C92" s="64"/>
      <c r="D92" s="68"/>
      <c r="E92" s="66">
        <f t="shared" si="5"/>
        <v>0</v>
      </c>
    </row>
    <row r="93" spans="1:5" hidden="1">
      <c r="A93" s="50" t="s">
        <v>20</v>
      </c>
      <c r="B93" s="46">
        <v>3132</v>
      </c>
      <c r="C93" s="64"/>
      <c r="D93" s="68"/>
      <c r="E93" s="66">
        <f t="shared" si="5"/>
        <v>0</v>
      </c>
    </row>
    <row r="94" spans="1:5" hidden="1">
      <c r="A94" s="50" t="s">
        <v>46</v>
      </c>
      <c r="B94" s="46">
        <v>3141</v>
      </c>
      <c r="C94" s="64"/>
      <c r="D94" s="68"/>
      <c r="E94" s="66">
        <f t="shared" si="5"/>
        <v>0</v>
      </c>
    </row>
    <row r="95" spans="1:5" ht="19.5" hidden="1" thickBot="1">
      <c r="A95" s="36" t="s">
        <v>47</v>
      </c>
      <c r="B95" s="47">
        <v>3142</v>
      </c>
      <c r="C95" s="69"/>
      <c r="D95" s="74"/>
      <c r="E95" s="70">
        <f t="shared" si="5"/>
        <v>0</v>
      </c>
    </row>
    <row r="97" spans="1:5" ht="19.5">
      <c r="A97" s="161" t="s">
        <v>55</v>
      </c>
      <c r="B97" s="161"/>
      <c r="C97" s="161"/>
      <c r="D97" s="161"/>
      <c r="E97" s="161"/>
    </row>
    <row r="98" spans="1:5" ht="37.5" hidden="1" customHeight="1">
      <c r="A98" s="159" t="s">
        <v>56</v>
      </c>
      <c r="B98" s="159"/>
      <c r="C98" s="159"/>
      <c r="D98" s="159"/>
      <c r="E98" s="159"/>
    </row>
    <row r="99" spans="1:5">
      <c r="A99" s="159" t="s">
        <v>57</v>
      </c>
      <c r="B99" s="159"/>
      <c r="C99" s="159"/>
      <c r="D99" s="159"/>
      <c r="E99" s="159"/>
    </row>
    <row r="100" spans="1:5" ht="20.25">
      <c r="A100" s="160" t="s">
        <v>58</v>
      </c>
      <c r="B100" s="160"/>
      <c r="C100" s="160"/>
      <c r="D100" s="160"/>
      <c r="E100" s="160"/>
    </row>
    <row r="101" spans="1:5">
      <c r="A101" s="89"/>
      <c r="B101" s="90"/>
      <c r="C101" s="89"/>
      <c r="D101" s="89"/>
      <c r="E101" s="89" t="s">
        <v>59</v>
      </c>
    </row>
    <row r="102" spans="1:5">
      <c r="A102" s="163" t="s">
        <v>1</v>
      </c>
      <c r="B102" s="164" t="s">
        <v>31</v>
      </c>
      <c r="C102" s="164" t="s">
        <v>32</v>
      </c>
      <c r="D102" s="164"/>
      <c r="E102" s="165" t="s">
        <v>60</v>
      </c>
    </row>
    <row r="103" spans="1:5" ht="31.5">
      <c r="A103" s="163"/>
      <c r="B103" s="164"/>
      <c r="C103" s="91" t="s">
        <v>61</v>
      </c>
      <c r="D103" s="91" t="s">
        <v>62</v>
      </c>
      <c r="E103" s="165"/>
    </row>
    <row r="104" spans="1:5">
      <c r="A104" s="92">
        <v>1</v>
      </c>
      <c r="B104" s="93">
        <v>2</v>
      </c>
      <c r="C104" s="93">
        <v>3</v>
      </c>
      <c r="D104" s="93">
        <v>4</v>
      </c>
      <c r="E104" s="94">
        <v>5</v>
      </c>
    </row>
    <row r="105" spans="1:5">
      <c r="A105" s="95" t="s">
        <v>63</v>
      </c>
      <c r="B105" s="96" t="s">
        <v>64</v>
      </c>
      <c r="C105" s="97" t="s">
        <v>64</v>
      </c>
      <c r="D105" s="98" t="s">
        <v>64</v>
      </c>
      <c r="E105" s="99" t="s">
        <v>64</v>
      </c>
    </row>
    <row r="106" spans="1:5">
      <c r="A106" s="100" t="s">
        <v>36</v>
      </c>
      <c r="B106" s="96"/>
      <c r="C106" s="137">
        <f>C107</f>
        <v>800</v>
      </c>
      <c r="D106" s="137">
        <f>D108</f>
        <v>2240</v>
      </c>
      <c r="E106" s="138">
        <f>C106+D106</f>
        <v>3040</v>
      </c>
    </row>
    <row r="107" spans="1:5">
      <c r="A107" s="101" t="s">
        <v>37</v>
      </c>
      <c r="B107" s="96"/>
      <c r="C107" s="137">
        <f>C112</f>
        <v>800</v>
      </c>
      <c r="D107" s="137"/>
      <c r="E107" s="138">
        <f>C107</f>
        <v>800</v>
      </c>
    </row>
    <row r="108" spans="1:5" ht="33.75">
      <c r="A108" s="101" t="s">
        <v>65</v>
      </c>
      <c r="B108" s="96"/>
      <c r="C108" s="137"/>
      <c r="D108" s="137">
        <f>D109</f>
        <v>2240</v>
      </c>
      <c r="E108" s="138">
        <f>C108+D108</f>
        <v>2240</v>
      </c>
    </row>
    <row r="109" spans="1:5" ht="33.75">
      <c r="A109" s="101" t="s">
        <v>66</v>
      </c>
      <c r="B109" s="102">
        <v>25010000</v>
      </c>
      <c r="C109" s="137"/>
      <c r="D109" s="137">
        <f>D111</f>
        <v>2240</v>
      </c>
      <c r="E109" s="138">
        <f>D109</f>
        <v>2240</v>
      </c>
    </row>
    <row r="110" spans="1:5">
      <c r="A110" s="101" t="s">
        <v>67</v>
      </c>
      <c r="B110" s="102"/>
      <c r="C110" s="137"/>
      <c r="D110" s="137"/>
      <c r="E110" s="138"/>
    </row>
    <row r="111" spans="1:5" ht="33.75">
      <c r="A111" s="101" t="s">
        <v>68</v>
      </c>
      <c r="B111" s="103">
        <v>25010100</v>
      </c>
      <c r="C111" s="137"/>
      <c r="D111" s="137">
        <f>D112+D122</f>
        <v>2240</v>
      </c>
      <c r="E111" s="138">
        <f>D111</f>
        <v>2240</v>
      </c>
    </row>
    <row r="112" spans="1:5">
      <c r="A112" s="104" t="s">
        <v>69</v>
      </c>
      <c r="B112" s="105"/>
      <c r="C112" s="137">
        <f>C113+C114+C115+C116+C117+C118</f>
        <v>800</v>
      </c>
      <c r="D112" s="137">
        <f>D113+D114+D115+D116+D117+D118</f>
        <v>2185</v>
      </c>
      <c r="E112" s="138">
        <f>E113+E114+E115+E116+E117+E118</f>
        <v>2985</v>
      </c>
    </row>
    <row r="113" spans="1:5">
      <c r="A113" s="106" t="s">
        <v>70</v>
      </c>
      <c r="B113" s="107" t="s">
        <v>71</v>
      </c>
      <c r="C113" s="139">
        <v>612</v>
      </c>
      <c r="D113" s="140">
        <v>1671</v>
      </c>
      <c r="E113" s="141">
        <f>D113+C113</f>
        <v>2283</v>
      </c>
    </row>
    <row r="114" spans="1:5">
      <c r="A114" s="106" t="s">
        <v>72</v>
      </c>
      <c r="B114" s="107" t="s">
        <v>73</v>
      </c>
      <c r="C114" s="139">
        <v>134.63999999999999</v>
      </c>
      <c r="D114" s="140">
        <v>367.62</v>
      </c>
      <c r="E114" s="141">
        <f>D114+C114</f>
        <v>502.26</v>
      </c>
    </row>
    <row r="115" spans="1:5">
      <c r="A115" s="106" t="s">
        <v>48</v>
      </c>
      <c r="B115" s="107">
        <v>2210</v>
      </c>
      <c r="C115" s="139">
        <v>37.159999999999997</v>
      </c>
      <c r="D115" s="140">
        <v>64.08</v>
      </c>
      <c r="E115" s="141">
        <f>D115+C115</f>
        <v>101.24</v>
      </c>
    </row>
    <row r="116" spans="1:5">
      <c r="A116" s="106" t="s">
        <v>74</v>
      </c>
      <c r="B116" s="107">
        <v>2240</v>
      </c>
      <c r="C116" s="139">
        <v>1</v>
      </c>
      <c r="D116" s="140">
        <v>17</v>
      </c>
      <c r="E116" s="141">
        <f>D116+C116</f>
        <v>18</v>
      </c>
    </row>
    <row r="117" spans="1:5">
      <c r="A117" s="106" t="s">
        <v>75</v>
      </c>
      <c r="B117" s="107">
        <v>2250</v>
      </c>
      <c r="C117" s="139"/>
      <c r="D117" s="140">
        <v>15</v>
      </c>
      <c r="E117" s="141">
        <f>D117+C117</f>
        <v>15</v>
      </c>
    </row>
    <row r="118" spans="1:5">
      <c r="A118" s="106" t="s">
        <v>76</v>
      </c>
      <c r="B118" s="107" t="s">
        <v>77</v>
      </c>
      <c r="C118" s="137">
        <f>C119+C120+C121</f>
        <v>15.2</v>
      </c>
      <c r="D118" s="137">
        <f>D119+D120+D121</f>
        <v>50.3</v>
      </c>
      <c r="E118" s="138">
        <f>E119+E120+E121</f>
        <v>65.5</v>
      </c>
    </row>
    <row r="119" spans="1:5">
      <c r="A119" s="106" t="s">
        <v>78</v>
      </c>
      <c r="B119" s="107">
        <v>2271</v>
      </c>
      <c r="C119" s="139">
        <v>7.1</v>
      </c>
      <c r="D119" s="140">
        <v>38</v>
      </c>
      <c r="E119" s="141">
        <f>D119+C119</f>
        <v>45.1</v>
      </c>
    </row>
    <row r="120" spans="1:5">
      <c r="A120" s="108" t="s">
        <v>79</v>
      </c>
      <c r="B120" s="107">
        <v>2272</v>
      </c>
      <c r="C120" s="139">
        <v>0.5</v>
      </c>
      <c r="D120" s="140">
        <v>2.2999999999999998</v>
      </c>
      <c r="E120" s="141">
        <f>D120+C120</f>
        <v>2.8</v>
      </c>
    </row>
    <row r="121" spans="1:5">
      <c r="A121" s="106" t="s">
        <v>80</v>
      </c>
      <c r="B121" s="107">
        <v>2273</v>
      </c>
      <c r="C121" s="139">
        <v>7.6</v>
      </c>
      <c r="D121" s="140">
        <v>10</v>
      </c>
      <c r="E121" s="141">
        <f>D121+C121</f>
        <v>17.600000000000001</v>
      </c>
    </row>
    <row r="122" spans="1:5">
      <c r="A122" s="109" t="s">
        <v>81</v>
      </c>
      <c r="B122" s="105"/>
      <c r="C122" s="137"/>
      <c r="D122" s="142">
        <f>D123</f>
        <v>55</v>
      </c>
      <c r="E122" s="143">
        <f>D122+C122</f>
        <v>55</v>
      </c>
    </row>
    <row r="123" spans="1:5" ht="33">
      <c r="A123" s="110" t="s">
        <v>82</v>
      </c>
      <c r="B123" s="111" t="s">
        <v>83</v>
      </c>
      <c r="C123" s="144"/>
      <c r="D123" s="144">
        <v>55</v>
      </c>
      <c r="E123" s="145">
        <f>D123+C123</f>
        <v>55</v>
      </c>
    </row>
  </sheetData>
  <mergeCells count="29">
    <mergeCell ref="A39:E39"/>
    <mergeCell ref="A41:A42"/>
    <mergeCell ref="A102:A103"/>
    <mergeCell ref="B102:B103"/>
    <mergeCell ref="C102:D102"/>
    <mergeCell ref="E102:E103"/>
    <mergeCell ref="A98:E98"/>
    <mergeCell ref="A52:A53"/>
    <mergeCell ref="B52:B53"/>
    <mergeCell ref="C52:D52"/>
    <mergeCell ref="A99:E99"/>
    <mergeCell ref="A100:E100"/>
    <mergeCell ref="E41:E42"/>
    <mergeCell ref="A97:E97"/>
    <mergeCell ref="B41:B42"/>
    <mergeCell ref="C41:D41"/>
    <mergeCell ref="E52:E53"/>
    <mergeCell ref="A60:E60"/>
    <mergeCell ref="A50:E50"/>
    <mergeCell ref="A1:E1"/>
    <mergeCell ref="A3:A4"/>
    <mergeCell ref="B3:B4"/>
    <mergeCell ref="C3:D3"/>
    <mergeCell ref="E3:E4"/>
    <mergeCell ref="A62:A63"/>
    <mergeCell ref="B62:B63"/>
    <mergeCell ref="C62:D62"/>
    <mergeCell ref="A37:D37"/>
    <mergeCell ref="E62:E63"/>
  </mergeCells>
  <phoneticPr fontId="13" type="noConversion"/>
  <pageMargins left="0.7" right="0.7" top="0.75" bottom="0.75" header="0.3" footer="0.3"/>
  <pageSetup paperSize="9" scale="59" orientation="portrait" r:id="rId1"/>
  <rowBreaks count="2" manualBreakCount="2">
    <brk id="36" max="16383" man="1"/>
    <brk id="5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168" t="s">
        <v>0</v>
      </c>
      <c r="B2" s="168" t="s">
        <v>1</v>
      </c>
      <c r="C2" s="1">
        <v>2018</v>
      </c>
      <c r="D2" s="4">
        <v>2020</v>
      </c>
      <c r="E2" s="168" t="s">
        <v>22</v>
      </c>
      <c r="F2" s="168" t="s">
        <v>25</v>
      </c>
      <c r="G2" s="170" t="s">
        <v>26</v>
      </c>
      <c r="H2" s="166" t="s">
        <v>27</v>
      </c>
    </row>
    <row r="3" spans="1:8" ht="77.25" customHeight="1" thickBot="1">
      <c r="A3" s="169"/>
      <c r="B3" s="169"/>
      <c r="C3" s="2" t="s">
        <v>2</v>
      </c>
      <c r="D3" s="5" t="s">
        <v>3</v>
      </c>
      <c r="E3" s="169"/>
      <c r="F3" s="169"/>
      <c r="G3" s="171"/>
      <c r="H3" s="167"/>
    </row>
    <row r="4" spans="1:8" ht="36" customHeight="1" thickBot="1">
      <c r="A4" s="3">
        <v>2270</v>
      </c>
      <c r="B4" s="9" t="s">
        <v>15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9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16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17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11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18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ФІНАНСОВИЙ ПЛАН </vt:lpstr>
      <vt:lpstr>Лист2</vt:lpstr>
      <vt:lpstr>'ФІНАНСОВИЙ ПЛАН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2024-02-28T10:01:36Z</cp:lastPrinted>
  <dcterms:created xsi:type="dcterms:W3CDTF">2019-02-11T10:48:55Z</dcterms:created>
  <dcterms:modified xsi:type="dcterms:W3CDTF">2024-03-01T11:29:01Z</dcterms:modified>
</cp:coreProperties>
</file>