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2022" sheetId="1" r:id="rId1"/>
    <sheet name="2023" sheetId="2" r:id="rId2"/>
  </sheets>
  <calcPr calcId="145621"/>
</workbook>
</file>

<file path=xl/calcChain.xml><?xml version="1.0" encoding="utf-8"?>
<calcChain xmlns="http://schemas.openxmlformats.org/spreadsheetml/2006/main">
  <c r="D26" i="2" l="1"/>
  <c r="C26" i="2"/>
  <c r="B26" i="2"/>
  <c r="E25" i="2"/>
  <c r="F25" i="2" s="1"/>
  <c r="E24" i="2"/>
  <c r="F24" i="2" s="1"/>
  <c r="E23" i="2"/>
  <c r="F23" i="2" s="1"/>
  <c r="E22" i="2"/>
  <c r="D11" i="2"/>
  <c r="C11" i="2"/>
  <c r="E10" i="2"/>
  <c r="F10" i="2" s="1"/>
  <c r="E9" i="2"/>
  <c r="F9" i="2" s="1"/>
  <c r="B9" i="2"/>
  <c r="F8" i="2"/>
  <c r="E8" i="2"/>
  <c r="E7" i="2"/>
  <c r="E11" i="2" s="1"/>
  <c r="B7" i="2"/>
  <c r="B11" i="2" s="1"/>
  <c r="E26" i="2" l="1"/>
  <c r="F26" i="2" s="1"/>
  <c r="F22" i="2"/>
  <c r="F11" i="2"/>
  <c r="F7" i="2"/>
  <c r="D26" i="1" l="1"/>
  <c r="B26" i="1"/>
  <c r="E25" i="1"/>
  <c r="F25" i="1" s="1"/>
  <c r="E24" i="1"/>
  <c r="F24" i="1" s="1"/>
  <c r="E23" i="1"/>
  <c r="F23" i="1" s="1"/>
  <c r="C26" i="1"/>
  <c r="E10" i="1"/>
  <c r="F10" i="1" s="1"/>
  <c r="E9" i="1"/>
  <c r="B9" i="1"/>
  <c r="F9" i="1" s="1"/>
  <c r="E8" i="1"/>
  <c r="F8" i="1" s="1"/>
  <c r="D11" i="1"/>
  <c r="C11" i="1"/>
  <c r="B7" i="1"/>
  <c r="B11" i="1" s="1"/>
  <c r="F11" i="1" s="1"/>
  <c r="E7" i="1"/>
  <c r="E22" i="1"/>
  <c r="F7" i="1"/>
  <c r="E11" i="1"/>
  <c r="E26" i="1"/>
  <c r="F26" i="1"/>
  <c r="F22" i="1"/>
</calcChain>
</file>

<file path=xl/sharedStrings.xml><?xml version="1.0" encoding="utf-8"?>
<sst xmlns="http://schemas.openxmlformats.org/spreadsheetml/2006/main" count="58" uniqueCount="23">
  <si>
    <t xml:space="preserve">                 Середньомісячна з/п за 2021 рік по НУ "Запорізька Політехніка"</t>
  </si>
  <si>
    <t>грн., коп.</t>
  </si>
  <si>
    <t>Категорія співробітників</t>
  </si>
  <si>
    <t>Середньомісячна кількість працівників за 2021 р.</t>
  </si>
  <si>
    <t>ФОП за 2021 рік</t>
  </si>
  <si>
    <t>Всього ФОП 2021 р.</t>
  </si>
  <si>
    <t>Середньомісячна ЗП</t>
  </si>
  <si>
    <t>ЗФ</t>
  </si>
  <si>
    <t>СК</t>
  </si>
  <si>
    <t>НПП (АУП включно)</t>
  </si>
  <si>
    <t>Пед.працівники</t>
  </si>
  <si>
    <t>Спеціалісти та фахівці</t>
  </si>
  <si>
    <t>Робітники</t>
  </si>
  <si>
    <t>Всього</t>
  </si>
  <si>
    <t xml:space="preserve">                 Середньомісячна з/п за 2022 рік по НУ "Запорізька Політехніка"</t>
  </si>
  <si>
    <t>Середньомісячна кількість працівників за 2022 р.</t>
  </si>
  <si>
    <t>ФОП за 2022 рік</t>
  </si>
  <si>
    <t>Всього ФОП 2022 р.</t>
  </si>
  <si>
    <t>Таблиця №8</t>
  </si>
  <si>
    <t>ФОП за 2023 рік</t>
  </si>
  <si>
    <t>Всього ФОП 2023 р.</t>
  </si>
  <si>
    <t xml:space="preserve">                 Середньомісячна з/п за 2023 рік по НУ "Запорізька Політехніка"</t>
  </si>
  <si>
    <t>Середньомісячна кількість працівників за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</si>
</sst>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3" fillId="0" borderId="3" xfId="0" applyFon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0" fontId="1" fillId="0" borderId="5" xfId="0" applyFont="1" applyBorder="1"/>
    <xf numFmtId="0" fontId="3" fillId="0" borderId="6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1" fillId="0" borderId="8" xfId="0" applyFont="1" applyBorder="1"/>
    <xf numFmtId="0" fontId="3" fillId="0" borderId="9" xfId="0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0" fontId="4" fillId="0" borderId="11" xfId="0" applyFont="1" applyBorder="1"/>
    <xf numFmtId="0" fontId="5" fillId="0" borderId="12" xfId="0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2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6" workbookViewId="0">
      <selection activeCell="A16" sqref="A1:XFD1048576"/>
    </sheetView>
  </sheetViews>
  <sheetFormatPr defaultRowHeight="15" x14ac:dyDescent="0.25"/>
  <cols>
    <col min="1" max="1" width="24" style="1" customWidth="1"/>
    <col min="2" max="2" width="16.7109375" style="1" customWidth="1"/>
    <col min="3" max="4" width="18.7109375" style="1" customWidth="1"/>
    <col min="5" max="5" width="16.7109375" style="1" customWidth="1"/>
    <col min="6" max="6" width="17.7109375" style="1" customWidth="1"/>
    <col min="7" max="16384" width="9.140625" style="1"/>
  </cols>
  <sheetData>
    <row r="1" spans="1:6" hidden="1" x14ac:dyDescent="0.25">
      <c r="F1" s="2"/>
    </row>
    <row r="2" spans="1:6" ht="18.75" hidden="1" x14ac:dyDescent="0.3">
      <c r="A2" s="20" t="s">
        <v>0</v>
      </c>
      <c r="B2" s="20"/>
      <c r="C2" s="20"/>
      <c r="D2" s="20"/>
      <c r="E2" s="20"/>
      <c r="F2" s="20"/>
    </row>
    <row r="3" spans="1:6" hidden="1" x14ac:dyDescent="0.25">
      <c r="F3" s="1" t="s">
        <v>1</v>
      </c>
    </row>
    <row r="4" spans="1:6" ht="15.75" hidden="1" thickBot="1" x14ac:dyDescent="0.3"/>
    <row r="5" spans="1:6" hidden="1" x14ac:dyDescent="0.25">
      <c r="A5" s="21" t="s">
        <v>2</v>
      </c>
      <c r="B5" s="23" t="s">
        <v>3</v>
      </c>
      <c r="C5" s="25" t="s">
        <v>4</v>
      </c>
      <c r="D5" s="26"/>
      <c r="E5" s="23" t="s">
        <v>5</v>
      </c>
      <c r="F5" s="27" t="s">
        <v>6</v>
      </c>
    </row>
    <row r="6" spans="1:6" ht="15.75" hidden="1" thickBot="1" x14ac:dyDescent="0.3">
      <c r="A6" s="22"/>
      <c r="B6" s="24"/>
      <c r="C6" s="3" t="s">
        <v>7</v>
      </c>
      <c r="D6" s="3" t="s">
        <v>8</v>
      </c>
      <c r="E6" s="24"/>
      <c r="F6" s="28"/>
    </row>
    <row r="7" spans="1:6" ht="15.75" hidden="1" x14ac:dyDescent="0.25">
      <c r="A7" s="4" t="s">
        <v>9</v>
      </c>
      <c r="B7" s="5">
        <f>20+613</f>
        <v>633</v>
      </c>
      <c r="C7" s="6">
        <v>109774204.15000002</v>
      </c>
      <c r="D7" s="6">
        <v>44548735.819999993</v>
      </c>
      <c r="E7" s="6">
        <f>C7+D7</f>
        <v>154322939.97000003</v>
      </c>
      <c r="F7" s="7">
        <f>ROUND(E7/12/B7,2)</f>
        <v>20316.34</v>
      </c>
    </row>
    <row r="8" spans="1:6" ht="15.75" hidden="1" x14ac:dyDescent="0.25">
      <c r="A8" s="8" t="s">
        <v>10</v>
      </c>
      <c r="B8" s="9">
        <v>98</v>
      </c>
      <c r="C8" s="10">
        <v>12385530.91</v>
      </c>
      <c r="D8" s="10">
        <v>911328.94</v>
      </c>
      <c r="E8" s="10">
        <f>C8+D8</f>
        <v>13296859.85</v>
      </c>
      <c r="F8" s="11">
        <f>ROUND(E8/12/B8,2)</f>
        <v>11306.85</v>
      </c>
    </row>
    <row r="9" spans="1:6" ht="15.75" hidden="1" x14ac:dyDescent="0.25">
      <c r="A9" s="8" t="s">
        <v>11</v>
      </c>
      <c r="B9" s="9">
        <f>41+346</f>
        <v>387</v>
      </c>
      <c r="C9" s="10">
        <v>32963858.469999999</v>
      </c>
      <c r="D9" s="10">
        <v>6633407.6499999985</v>
      </c>
      <c r="E9" s="10">
        <f>C9+D9</f>
        <v>39597266.119999997</v>
      </c>
      <c r="F9" s="11">
        <f>ROUND(E9/12/B9,2)</f>
        <v>8526.5400000000009</v>
      </c>
    </row>
    <row r="10" spans="1:6" ht="16.5" hidden="1" thickBot="1" x14ac:dyDescent="0.3">
      <c r="A10" s="12" t="s">
        <v>12</v>
      </c>
      <c r="B10" s="13">
        <v>215</v>
      </c>
      <c r="C10" s="14">
        <v>10287749.27</v>
      </c>
      <c r="D10" s="14">
        <v>7988285.7999999989</v>
      </c>
      <c r="E10" s="14">
        <f>C10+D10</f>
        <v>18276035.07</v>
      </c>
      <c r="F10" s="15">
        <f>ROUND(E10/12/B10,2)</f>
        <v>7083.73</v>
      </c>
    </row>
    <row r="11" spans="1:6" ht="16.5" hidden="1" thickBot="1" x14ac:dyDescent="0.3">
      <c r="A11" s="16" t="s">
        <v>13</v>
      </c>
      <c r="B11" s="17">
        <f>SUM(B7:B10)</f>
        <v>1333</v>
      </c>
      <c r="C11" s="18">
        <f>SUM(C7:C10)</f>
        <v>165411342.80000004</v>
      </c>
      <c r="D11" s="18">
        <f>SUM(D7:D10)</f>
        <v>60081758.209999986</v>
      </c>
      <c r="E11" s="18">
        <f>SUM(E7:E10)</f>
        <v>225493101.01000002</v>
      </c>
      <c r="F11" s="19">
        <f>ROUND(E11/12/B11,2)</f>
        <v>14096.84</v>
      </c>
    </row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x14ac:dyDescent="0.25">
      <c r="F16" s="2" t="s">
        <v>18</v>
      </c>
    </row>
    <row r="17" spans="1:6" ht="18.75" x14ac:dyDescent="0.3">
      <c r="A17" s="20" t="s">
        <v>14</v>
      </c>
      <c r="B17" s="20"/>
      <c r="C17" s="20"/>
      <c r="D17" s="20"/>
      <c r="E17" s="20"/>
      <c r="F17" s="20"/>
    </row>
    <row r="18" spans="1:6" x14ac:dyDescent="0.25">
      <c r="F18" s="1" t="s">
        <v>1</v>
      </c>
    </row>
    <row r="19" spans="1:6" ht="15.75" thickBot="1" x14ac:dyDescent="0.3"/>
    <row r="20" spans="1:6" x14ac:dyDescent="0.25">
      <c r="A20" s="21" t="s">
        <v>2</v>
      </c>
      <c r="B20" s="23" t="s">
        <v>15</v>
      </c>
      <c r="C20" s="25" t="s">
        <v>16</v>
      </c>
      <c r="D20" s="26"/>
      <c r="E20" s="23" t="s">
        <v>17</v>
      </c>
      <c r="F20" s="27" t="s">
        <v>6</v>
      </c>
    </row>
    <row r="21" spans="1:6" ht="15.75" thickBot="1" x14ac:dyDescent="0.3">
      <c r="A21" s="22"/>
      <c r="B21" s="24"/>
      <c r="C21" s="3" t="s">
        <v>7</v>
      </c>
      <c r="D21" s="3" t="s">
        <v>8</v>
      </c>
      <c r="E21" s="24"/>
      <c r="F21" s="28"/>
    </row>
    <row r="22" spans="1:6" ht="15.75" x14ac:dyDescent="0.25">
      <c r="A22" s="4" t="s">
        <v>9</v>
      </c>
      <c r="B22" s="5">
        <v>663</v>
      </c>
      <c r="C22" s="6">
        <v>109945634.96000001</v>
      </c>
      <c r="D22" s="6">
        <v>43335827.5</v>
      </c>
      <c r="E22" s="6">
        <f>C22+D22</f>
        <v>153281462.46000001</v>
      </c>
      <c r="F22" s="7">
        <f>ROUND(E22/12/B22,2)</f>
        <v>19266.150000000001</v>
      </c>
    </row>
    <row r="23" spans="1:6" ht="15.75" x14ac:dyDescent="0.25">
      <c r="A23" s="8" t="s">
        <v>10</v>
      </c>
      <c r="B23" s="9">
        <v>101</v>
      </c>
      <c r="C23" s="10">
        <v>11483181.910000002</v>
      </c>
      <c r="D23" s="10">
        <v>1240130.24</v>
      </c>
      <c r="E23" s="10">
        <f>C23+D23</f>
        <v>12723312.150000002</v>
      </c>
      <c r="F23" s="11">
        <f>ROUND(E23/12/B23,2)</f>
        <v>10497.78</v>
      </c>
    </row>
    <row r="24" spans="1:6" ht="15.75" x14ac:dyDescent="0.25">
      <c r="A24" s="8" t="s">
        <v>11</v>
      </c>
      <c r="B24" s="9">
        <v>372</v>
      </c>
      <c r="C24" s="10">
        <v>31299630.23</v>
      </c>
      <c r="D24" s="10">
        <v>5606697.6500000004</v>
      </c>
      <c r="E24" s="10">
        <f>C24+D24</f>
        <v>36906327.880000003</v>
      </c>
      <c r="F24" s="11">
        <f>ROUND(E24/12/B24,2)</f>
        <v>8267.5499999999993</v>
      </c>
    </row>
    <row r="25" spans="1:6" ht="16.5" thickBot="1" x14ac:dyDescent="0.3">
      <c r="A25" s="12" t="s">
        <v>12</v>
      </c>
      <c r="B25" s="13">
        <v>211</v>
      </c>
      <c r="C25" s="14">
        <v>10663952.899999999</v>
      </c>
      <c r="D25" s="14">
        <v>6998729.6800000016</v>
      </c>
      <c r="E25" s="14">
        <f>C25+D25</f>
        <v>17662682.579999998</v>
      </c>
      <c r="F25" s="15">
        <f>ROUND(E25/12/B25,2)</f>
        <v>6975.78</v>
      </c>
    </row>
    <row r="26" spans="1:6" ht="16.5" thickBot="1" x14ac:dyDescent="0.3">
      <c r="A26" s="16" t="s">
        <v>13</v>
      </c>
      <c r="B26" s="17">
        <f>SUM(B22:B25)</f>
        <v>1347</v>
      </c>
      <c r="C26" s="18">
        <f>SUM(C22:C25)</f>
        <v>163392400</v>
      </c>
      <c r="D26" s="18">
        <f>SUM(D22:D25)</f>
        <v>57181385.07</v>
      </c>
      <c r="E26" s="18">
        <f>SUM(E22:E25)</f>
        <v>220573785.06999999</v>
      </c>
      <c r="F26" s="19">
        <f>ROUND(E26/12/B26,2)</f>
        <v>13645.99</v>
      </c>
    </row>
  </sheetData>
  <mergeCells count="12">
    <mergeCell ref="A2:F2"/>
    <mergeCell ref="A5:A6"/>
    <mergeCell ref="B5:B6"/>
    <mergeCell ref="C5:D5"/>
    <mergeCell ref="E5:E6"/>
    <mergeCell ref="F5:F6"/>
    <mergeCell ref="A17:F17"/>
    <mergeCell ref="A20:A21"/>
    <mergeCell ref="B20:B21"/>
    <mergeCell ref="C20:D20"/>
    <mergeCell ref="E20:E21"/>
    <mergeCell ref="F20:F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6" workbookViewId="0">
      <selection activeCell="B22" sqref="B22"/>
    </sheetView>
  </sheetViews>
  <sheetFormatPr defaultRowHeight="15" x14ac:dyDescent="0.25"/>
  <cols>
    <col min="1" max="1" width="24" style="1" customWidth="1"/>
    <col min="2" max="2" width="16.7109375" style="1" customWidth="1"/>
    <col min="3" max="4" width="18.7109375" style="1" customWidth="1"/>
    <col min="5" max="5" width="16.7109375" style="1" customWidth="1"/>
    <col min="6" max="6" width="17.7109375" style="1" customWidth="1"/>
    <col min="7" max="16384" width="9.140625" style="1"/>
  </cols>
  <sheetData>
    <row r="1" spans="1:6" hidden="1" x14ac:dyDescent="0.25">
      <c r="F1" s="2"/>
    </row>
    <row r="2" spans="1:6" ht="18.75" hidden="1" x14ac:dyDescent="0.3">
      <c r="A2" s="20" t="s">
        <v>0</v>
      </c>
      <c r="B2" s="20"/>
      <c r="C2" s="20"/>
      <c r="D2" s="20"/>
      <c r="E2" s="20"/>
      <c r="F2" s="20"/>
    </row>
    <row r="3" spans="1:6" hidden="1" x14ac:dyDescent="0.25">
      <c r="F3" s="1" t="s">
        <v>1</v>
      </c>
    </row>
    <row r="4" spans="1:6" hidden="1" x14ac:dyDescent="0.25"/>
    <row r="5" spans="1:6" hidden="1" x14ac:dyDescent="0.25">
      <c r="A5" s="21" t="s">
        <v>2</v>
      </c>
      <c r="B5" s="23" t="s">
        <v>3</v>
      </c>
      <c r="C5" s="25" t="s">
        <v>4</v>
      </c>
      <c r="D5" s="26"/>
      <c r="E5" s="23" t="s">
        <v>5</v>
      </c>
      <c r="F5" s="27" t="s">
        <v>6</v>
      </c>
    </row>
    <row r="6" spans="1:6" ht="15.75" hidden="1" thickBot="1" x14ac:dyDescent="0.3">
      <c r="A6" s="22"/>
      <c r="B6" s="24"/>
      <c r="C6" s="3" t="s">
        <v>7</v>
      </c>
      <c r="D6" s="3" t="s">
        <v>8</v>
      </c>
      <c r="E6" s="24"/>
      <c r="F6" s="28"/>
    </row>
    <row r="7" spans="1:6" ht="15.75" hidden="1" x14ac:dyDescent="0.25">
      <c r="A7" s="4" t="s">
        <v>9</v>
      </c>
      <c r="B7" s="5">
        <f>20+613</f>
        <v>633</v>
      </c>
      <c r="C7" s="6">
        <v>109774204.15000002</v>
      </c>
      <c r="D7" s="6">
        <v>44548735.819999993</v>
      </c>
      <c r="E7" s="6">
        <f>C7+D7</f>
        <v>154322939.97000003</v>
      </c>
      <c r="F7" s="7">
        <f>ROUND(E7/12/B7,2)</f>
        <v>20316.34</v>
      </c>
    </row>
    <row r="8" spans="1:6" ht="15.75" hidden="1" x14ac:dyDescent="0.25">
      <c r="A8" s="8" t="s">
        <v>10</v>
      </c>
      <c r="B8" s="9">
        <v>98</v>
      </c>
      <c r="C8" s="10">
        <v>12385530.91</v>
      </c>
      <c r="D8" s="10">
        <v>911328.94</v>
      </c>
      <c r="E8" s="10">
        <f>C8+D8</f>
        <v>13296859.85</v>
      </c>
      <c r="F8" s="11">
        <f>ROUND(E8/12/B8,2)</f>
        <v>11306.85</v>
      </c>
    </row>
    <row r="9" spans="1:6" ht="15.75" hidden="1" x14ac:dyDescent="0.25">
      <c r="A9" s="8" t="s">
        <v>11</v>
      </c>
      <c r="B9" s="9">
        <f>41+346</f>
        <v>387</v>
      </c>
      <c r="C9" s="10">
        <v>32963858.469999999</v>
      </c>
      <c r="D9" s="10">
        <v>6633407.6499999985</v>
      </c>
      <c r="E9" s="10">
        <f>C9+D9</f>
        <v>39597266.119999997</v>
      </c>
      <c r="F9" s="11">
        <f>ROUND(E9/12/B9,2)</f>
        <v>8526.5400000000009</v>
      </c>
    </row>
    <row r="10" spans="1:6" ht="15.75" hidden="1" x14ac:dyDescent="0.25">
      <c r="A10" s="12" t="s">
        <v>12</v>
      </c>
      <c r="B10" s="13">
        <v>215</v>
      </c>
      <c r="C10" s="14">
        <v>10287749.27</v>
      </c>
      <c r="D10" s="14">
        <v>7988285.7999999989</v>
      </c>
      <c r="E10" s="14">
        <f>C10+D10</f>
        <v>18276035.07</v>
      </c>
      <c r="F10" s="15">
        <f>ROUND(E10/12/B10,2)</f>
        <v>7083.73</v>
      </c>
    </row>
    <row r="11" spans="1:6" ht="16.5" hidden="1" thickBot="1" x14ac:dyDescent="0.3">
      <c r="A11" s="16" t="s">
        <v>13</v>
      </c>
      <c r="B11" s="17">
        <f>SUM(B7:B10)</f>
        <v>1333</v>
      </c>
      <c r="C11" s="18">
        <f>SUM(C7:C10)</f>
        <v>165411342.80000004</v>
      </c>
      <c r="D11" s="18">
        <f>SUM(D7:D10)</f>
        <v>60081758.209999986</v>
      </c>
      <c r="E11" s="18">
        <f>SUM(E7:E10)</f>
        <v>225493101.01000002</v>
      </c>
      <c r="F11" s="19">
        <f>ROUND(E11/12/B11,2)</f>
        <v>14096.84</v>
      </c>
    </row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x14ac:dyDescent="0.25">
      <c r="F16" s="2" t="s">
        <v>18</v>
      </c>
    </row>
    <row r="17" spans="1:6" ht="18.75" x14ac:dyDescent="0.3">
      <c r="A17" s="20" t="s">
        <v>21</v>
      </c>
      <c r="B17" s="20"/>
      <c r="C17" s="20"/>
      <c r="D17" s="20"/>
      <c r="E17" s="20"/>
      <c r="F17" s="20"/>
    </row>
    <row r="18" spans="1:6" x14ac:dyDescent="0.25">
      <c r="F18" s="1" t="s">
        <v>1</v>
      </c>
    </row>
    <row r="19" spans="1:6" ht="15.75" thickBot="1" x14ac:dyDescent="0.3"/>
    <row r="20" spans="1:6" x14ac:dyDescent="0.25">
      <c r="A20" s="21" t="s">
        <v>2</v>
      </c>
      <c r="B20" s="23" t="s">
        <v>22</v>
      </c>
      <c r="C20" s="25" t="s">
        <v>19</v>
      </c>
      <c r="D20" s="26"/>
      <c r="E20" s="23" t="s">
        <v>20</v>
      </c>
      <c r="F20" s="27" t="s">
        <v>6</v>
      </c>
    </row>
    <row r="21" spans="1:6" ht="46.5" customHeight="1" thickBot="1" x14ac:dyDescent="0.3">
      <c r="A21" s="22"/>
      <c r="B21" s="24"/>
      <c r="C21" s="3" t="s">
        <v>7</v>
      </c>
      <c r="D21" s="3" t="s">
        <v>8</v>
      </c>
      <c r="E21" s="24"/>
      <c r="F21" s="28"/>
    </row>
    <row r="22" spans="1:6" ht="15.75" x14ac:dyDescent="0.25">
      <c r="A22" s="4" t="s">
        <v>9</v>
      </c>
      <c r="B22" s="5">
        <v>611</v>
      </c>
      <c r="C22" s="6">
        <v>115334279.87</v>
      </c>
      <c r="D22" s="6">
        <v>40189473.619999997</v>
      </c>
      <c r="E22" s="6">
        <f>C22+D22</f>
        <v>155523753.49000001</v>
      </c>
      <c r="F22" s="7">
        <f>ROUND(E22/12/B22,2)</f>
        <v>21211.64</v>
      </c>
    </row>
    <row r="23" spans="1:6" ht="15.75" x14ac:dyDescent="0.25">
      <c r="A23" s="8" t="s">
        <v>10</v>
      </c>
      <c r="B23" s="9">
        <v>94</v>
      </c>
      <c r="C23" s="10">
        <v>9926903.0299999993</v>
      </c>
      <c r="D23" s="10">
        <v>3547993.09</v>
      </c>
      <c r="E23" s="10">
        <f>C23+D23</f>
        <v>13474896.119999999</v>
      </c>
      <c r="F23" s="11">
        <f>ROUND(E23/12/B23,2)</f>
        <v>11945.83</v>
      </c>
    </row>
    <row r="24" spans="1:6" ht="15.75" x14ac:dyDescent="0.25">
      <c r="A24" s="8" t="s">
        <v>11</v>
      </c>
      <c r="B24" s="9">
        <v>369</v>
      </c>
      <c r="C24" s="10">
        <v>32493126.390000001</v>
      </c>
      <c r="D24" s="10">
        <v>10275363.6</v>
      </c>
      <c r="E24" s="10">
        <f>C24+D24</f>
        <v>42768489.990000002</v>
      </c>
      <c r="F24" s="11">
        <f>ROUND(E24/12/B24,2)</f>
        <v>9658.65</v>
      </c>
    </row>
    <row r="25" spans="1:6" ht="16.5" thickBot="1" x14ac:dyDescent="0.3">
      <c r="A25" s="12" t="s">
        <v>12</v>
      </c>
      <c r="B25" s="13">
        <v>207</v>
      </c>
      <c r="C25" s="14">
        <v>11166609.890000001</v>
      </c>
      <c r="D25" s="14">
        <v>6326393.8499999996</v>
      </c>
      <c r="E25" s="14">
        <f>C25+D25</f>
        <v>17493003.740000002</v>
      </c>
      <c r="F25" s="15">
        <f>ROUND(E25/12/B25,2)</f>
        <v>7042.27</v>
      </c>
    </row>
    <row r="26" spans="1:6" ht="16.5" thickBot="1" x14ac:dyDescent="0.3">
      <c r="A26" s="16" t="s">
        <v>13</v>
      </c>
      <c r="B26" s="17">
        <f>SUM(B22:B25)</f>
        <v>1281</v>
      </c>
      <c r="C26" s="18">
        <f>SUM(C22:C25)</f>
        <v>168920919.18000001</v>
      </c>
      <c r="D26" s="18">
        <f>SUM(D22:D25)</f>
        <v>60339224.159999996</v>
      </c>
      <c r="E26" s="18">
        <f>SUM(E22:E25)</f>
        <v>229260143.34000003</v>
      </c>
      <c r="F26" s="19">
        <f>ROUND(E26/12/B26,2)</f>
        <v>14914.14</v>
      </c>
    </row>
  </sheetData>
  <mergeCells count="12">
    <mergeCell ref="A20:A21"/>
    <mergeCell ref="B20:B21"/>
    <mergeCell ref="C20:D20"/>
    <mergeCell ref="E20:E21"/>
    <mergeCell ref="F20:F21"/>
    <mergeCell ref="A5:A6"/>
    <mergeCell ref="B5:B6"/>
    <mergeCell ref="C5:D5"/>
    <mergeCell ref="E5:E6"/>
    <mergeCell ref="F5:F6"/>
    <mergeCell ref="A17:F17"/>
    <mergeCell ref="A2:F2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2024-02-21T08:21:24Z</dcterms:modified>
</cp:coreProperties>
</file>